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3\BIE_33\BIE_33_1\"/>
    </mc:Choice>
  </mc:AlternateContent>
  <bookViews>
    <workbookView xWindow="7575" yWindow="-30" windowWidth="7725" windowHeight="7785" tabRatio="634"/>
  </bookViews>
  <sheets>
    <sheet name="NAL" sheetId="12" r:id="rId1"/>
    <sheet name="AGS" sheetId="10" r:id="rId2"/>
    <sheet name="BC" sheetId="43" r:id="rId3"/>
    <sheet name="BCS" sheetId="42" r:id="rId4"/>
    <sheet name="CAMP" sheetId="41" r:id="rId5"/>
    <sheet name="COAH" sheetId="40" r:id="rId6"/>
    <sheet name="COL" sheetId="39" r:id="rId7"/>
    <sheet name="CHIS" sheetId="38" r:id="rId8"/>
    <sheet name="CHIH" sheetId="37" r:id="rId9"/>
    <sheet name="DF" sheetId="36" r:id="rId10"/>
    <sheet name="DGO" sheetId="35" r:id="rId11"/>
    <sheet name="GTO" sheetId="34" r:id="rId12"/>
    <sheet name="GRO" sheetId="33" r:id="rId13"/>
    <sheet name="HGO" sheetId="32" r:id="rId14"/>
    <sheet name="JAL" sheetId="31" r:id="rId15"/>
    <sheet name="MEX" sheetId="30" r:id="rId16"/>
    <sheet name="MICH" sheetId="29" r:id="rId17"/>
    <sheet name="MOR" sheetId="28" r:id="rId18"/>
    <sheet name="NAY" sheetId="27" r:id="rId19"/>
    <sheet name="NL" sheetId="26" r:id="rId20"/>
    <sheet name="OAX" sheetId="25" r:id="rId21"/>
    <sheet name="PUE" sheetId="24" r:id="rId22"/>
    <sheet name="QRO" sheetId="23" r:id="rId23"/>
    <sheet name="QROO" sheetId="22" r:id="rId24"/>
    <sheet name="SLP" sheetId="21" r:id="rId25"/>
    <sheet name="SIN" sheetId="20" r:id="rId26"/>
    <sheet name="SON" sheetId="19" r:id="rId27"/>
    <sheet name="TAB" sheetId="18" r:id="rId28"/>
    <sheet name="TAMPS" sheetId="17" r:id="rId29"/>
    <sheet name="TLAX" sheetId="16" r:id="rId30"/>
    <sheet name="VER" sheetId="15" r:id="rId31"/>
    <sheet name="YUC" sheetId="14" r:id="rId32"/>
    <sheet name="ZAC" sheetId="13" r:id="rId33"/>
    <sheet name="Totalnal" sheetId="44" r:id="rId34"/>
    <sheet name="Totalnoaseg" sheetId="45" r:id="rId35"/>
    <sheet name="Totalaseg" sheetId="46" r:id="rId36"/>
    <sheet name="Hoja1" sheetId="47" r:id="rId37"/>
  </sheets>
  <definedNames>
    <definedName name="A_impresión_IM">#REF!</definedName>
    <definedName name="_xlnm.Print_Area" localSheetId="1">AGS!$A$1:$D$45</definedName>
    <definedName name="_xlnm.Print_Area" localSheetId="2">BC!$A$1:$D$45</definedName>
    <definedName name="_xlnm.Print_Area" localSheetId="3">BCS!$A$1:$D$45</definedName>
    <definedName name="_xlnm.Print_Area" localSheetId="4">CAMP!$A$1:$D$45</definedName>
    <definedName name="_xlnm.Print_Area" localSheetId="8">CHIH!$A$1:$D$45</definedName>
    <definedName name="_xlnm.Print_Area" localSheetId="7">CHIS!$A$1:$D$45</definedName>
    <definedName name="_xlnm.Print_Area" localSheetId="5">COAH!$A$1:$D$45</definedName>
    <definedName name="_xlnm.Print_Area" localSheetId="6">COL!$A$1:$D$45</definedName>
    <definedName name="_xlnm.Print_Area" localSheetId="9">DF!$A$1:$D$45</definedName>
    <definedName name="_xlnm.Print_Area" localSheetId="10">DGO!$A$1:$D$45</definedName>
    <definedName name="_xlnm.Print_Area" localSheetId="12">GRO!$A$1:$D$45</definedName>
    <definedName name="_xlnm.Print_Area" localSheetId="11">GTO!$A$1:$D$45</definedName>
    <definedName name="_xlnm.Print_Area" localSheetId="13">HGO!$A$1:$D$45</definedName>
    <definedName name="_xlnm.Print_Area" localSheetId="14">JAL!$A$1:$D$45</definedName>
    <definedName name="_xlnm.Print_Area" localSheetId="15">MEX!$A$1:$D$45</definedName>
    <definedName name="_xlnm.Print_Area" localSheetId="16">MICH!$A$1:$D$45</definedName>
    <definedName name="_xlnm.Print_Area" localSheetId="17">MOR!$A$1:$D$45</definedName>
    <definedName name="_xlnm.Print_Area" localSheetId="0">NAL!$A$1:$D$45</definedName>
    <definedName name="_xlnm.Print_Area" localSheetId="18">NAY!$A$1:$D$45</definedName>
    <definedName name="_xlnm.Print_Area" localSheetId="19">NL!$A$1:$D$45</definedName>
    <definedName name="_xlnm.Print_Area" localSheetId="20">OAX!$A$1:$D$45</definedName>
    <definedName name="_xlnm.Print_Area" localSheetId="21">PUE!$A$1:$D$45</definedName>
    <definedName name="_xlnm.Print_Area" localSheetId="22">QRO!$A$1:$D$45</definedName>
    <definedName name="_xlnm.Print_Area" localSheetId="23">QROO!$A$1:$D$45</definedName>
    <definedName name="_xlnm.Print_Area" localSheetId="25">SIN!$A$1:$D$45</definedName>
    <definedName name="_xlnm.Print_Area" localSheetId="24">SLP!$A$1:$D$45</definedName>
    <definedName name="_xlnm.Print_Area" localSheetId="26">SON!$A$1:$D$45</definedName>
    <definedName name="_xlnm.Print_Area" localSheetId="27">TAB!$A$1:$D$45</definedName>
    <definedName name="_xlnm.Print_Area" localSheetId="28">TAMPS!$A$1:$D$45</definedName>
    <definedName name="_xlnm.Print_Area" localSheetId="29">TLAX!$A$1:$D$45</definedName>
    <definedName name="_xlnm.Print_Area" localSheetId="30">VER!$A$1:$D$45</definedName>
    <definedName name="_xlnm.Print_Area" localSheetId="31">YUC!$A$1:$D$45</definedName>
    <definedName name="_xlnm.Print_Area" localSheetId="32">ZAC!$A$1:$D$45</definedName>
    <definedName name="_xlnm.Print_Area">#REF!</definedName>
  </definedNames>
  <calcPr calcId="152511"/>
</workbook>
</file>

<file path=xl/calcChain.xml><?xml version="1.0" encoding="utf-8"?>
<calcChain xmlns="http://schemas.openxmlformats.org/spreadsheetml/2006/main">
  <c r="B2" i="46" l="1"/>
  <c r="B2" i="45"/>
  <c r="B2" i="44"/>
  <c r="B33" i="12" s="1"/>
  <c r="B3" i="44"/>
  <c r="B30" i="12" s="1"/>
  <c r="B3" i="45"/>
  <c r="B3" i="46"/>
  <c r="B43" i="46"/>
  <c r="D41" i="12" s="1"/>
  <c r="B42" i="46"/>
  <c r="B41" i="46"/>
  <c r="B38" i="46"/>
  <c r="B35" i="46"/>
  <c r="B32" i="46"/>
  <c r="D30" i="12" s="1"/>
  <c r="B31" i="46"/>
  <c r="B30" i="46"/>
  <c r="D28" i="12" s="1"/>
  <c r="B29" i="46"/>
  <c r="B28" i="46"/>
  <c r="D27" i="12" s="1"/>
  <c r="B25" i="46"/>
  <c r="B24" i="46"/>
  <c r="B23" i="46"/>
  <c r="D22" i="12" s="1"/>
  <c r="B22" i="46"/>
  <c r="D21" i="12" s="1"/>
  <c r="B9" i="46"/>
  <c r="B10" i="46"/>
  <c r="D9" i="12" s="1"/>
  <c r="B11" i="46"/>
  <c r="B12" i="46"/>
  <c r="D11" i="12" s="1"/>
  <c r="B13" i="46"/>
  <c r="B14" i="46"/>
  <c r="D12" i="12" s="1"/>
  <c r="B15" i="46"/>
  <c r="D13" i="12" s="1"/>
  <c r="B16" i="46"/>
  <c r="D16" i="12" s="1"/>
  <c r="B17" i="46"/>
  <c r="B18" i="46"/>
  <c r="B19" i="46"/>
  <c r="B8" i="46"/>
  <c r="D8" i="12" s="1"/>
  <c r="B43" i="44"/>
  <c r="B42" i="44"/>
  <c r="B41" i="44"/>
  <c r="B38" i="44"/>
  <c r="B35" i="44"/>
  <c r="B32" i="44"/>
  <c r="B31" i="44"/>
  <c r="B30" i="44"/>
  <c r="B29" i="44"/>
  <c r="B28" i="44"/>
  <c r="B27" i="12" s="1"/>
  <c r="B25" i="44"/>
  <c r="B24" i="12" s="1"/>
  <c r="B24" i="44"/>
  <c r="B23" i="12" s="1"/>
  <c r="B23" i="44"/>
  <c r="B22" i="44"/>
  <c r="B9" i="44"/>
  <c r="B10" i="44"/>
  <c r="B11" i="44"/>
  <c r="B12" i="44"/>
  <c r="B13" i="44"/>
  <c r="B12" i="12" s="1"/>
  <c r="B14" i="44"/>
  <c r="B13" i="12" s="1"/>
  <c r="B15" i="44"/>
  <c r="B16" i="44"/>
  <c r="B17" i="44"/>
  <c r="B18" i="44"/>
  <c r="B17" i="12" s="1"/>
  <c r="B19" i="44"/>
  <c r="B8" i="44"/>
  <c r="B8" i="12" s="1"/>
  <c r="B28" i="45"/>
  <c r="B29" i="45"/>
  <c r="B30" i="45"/>
  <c r="B31" i="45"/>
  <c r="C29" i="12" s="1"/>
  <c r="B32" i="45"/>
  <c r="C30" i="12" s="1"/>
  <c r="B18" i="45"/>
  <c r="C17" i="12" s="1"/>
  <c r="B17" i="45"/>
  <c r="B16" i="45"/>
  <c r="C14" i="12" s="1"/>
  <c r="B15" i="45"/>
  <c r="B14" i="45"/>
  <c r="C12" i="12" s="1"/>
  <c r="B13" i="45"/>
  <c r="B12" i="45"/>
  <c r="B10" i="45"/>
  <c r="C9" i="12" s="1"/>
  <c r="B9" i="45"/>
  <c r="C10" i="12" s="1"/>
  <c r="B8" i="45"/>
  <c r="B22" i="45"/>
  <c r="B39" i="13"/>
  <c r="B39" i="14"/>
  <c r="B39" i="15"/>
  <c r="B39" i="16"/>
  <c r="B39" i="17"/>
  <c r="B39" i="18"/>
  <c r="B39" i="19"/>
  <c r="B39" i="20"/>
  <c r="B39" i="21"/>
  <c r="B39" i="22"/>
  <c r="B39" i="23"/>
  <c r="B39" i="24"/>
  <c r="B39" i="25"/>
  <c r="B39" i="26"/>
  <c r="B39" i="27"/>
  <c r="B39" i="28"/>
  <c r="B39" i="29"/>
  <c r="B39" i="30"/>
  <c r="B39" i="31"/>
  <c r="B39" i="32"/>
  <c r="B39" i="33"/>
  <c r="B39" i="34"/>
  <c r="B39" i="35"/>
  <c r="B39" i="36"/>
  <c r="B39" i="37"/>
  <c r="B39" i="38"/>
  <c r="B39" i="39"/>
  <c r="B39" i="40"/>
  <c r="B39" i="41"/>
  <c r="B39" i="42"/>
  <c r="B39" i="43"/>
  <c r="B39" i="10"/>
  <c r="B39" i="12"/>
  <c r="B36" i="13"/>
  <c r="B36" i="14"/>
  <c r="B36" i="15"/>
  <c r="B36" i="16"/>
  <c r="B36" i="17"/>
  <c r="B36" i="18"/>
  <c r="B36" i="19"/>
  <c r="B36" i="20"/>
  <c r="B36" i="21"/>
  <c r="B36" i="22"/>
  <c r="B36" i="23"/>
  <c r="B36" i="24"/>
  <c r="B36" i="25"/>
  <c r="B36" i="26"/>
  <c r="B36" i="27"/>
  <c r="B36" i="28"/>
  <c r="B36" i="29"/>
  <c r="B36" i="30"/>
  <c r="B36" i="31"/>
  <c r="B36" i="32"/>
  <c r="B36" i="33"/>
  <c r="B36" i="34"/>
  <c r="B36" i="35"/>
  <c r="B36" i="36"/>
  <c r="B36" i="37"/>
  <c r="B36" i="38"/>
  <c r="B36" i="39"/>
  <c r="B36" i="40"/>
  <c r="B36" i="41"/>
  <c r="B36" i="42"/>
  <c r="B36" i="43"/>
  <c r="B36" i="10"/>
  <c r="B36" i="12"/>
  <c r="B33" i="13"/>
  <c r="B33" i="14"/>
  <c r="B33" i="15"/>
  <c r="B33" i="16"/>
  <c r="B33" i="17"/>
  <c r="B33" i="18"/>
  <c r="B33" i="19"/>
  <c r="B33" i="20"/>
  <c r="B33" i="21"/>
  <c r="B33" i="22"/>
  <c r="B33" i="23"/>
  <c r="B33" i="24"/>
  <c r="B33" i="25"/>
  <c r="B33" i="26"/>
  <c r="B33" i="27"/>
  <c r="B33" i="28"/>
  <c r="B33" i="29"/>
  <c r="B33" i="30"/>
  <c r="B33" i="31"/>
  <c r="B33" i="32"/>
  <c r="B33" i="33"/>
  <c r="B33" i="34"/>
  <c r="B33" i="35"/>
  <c r="B33" i="36"/>
  <c r="B33" i="37"/>
  <c r="B33" i="38"/>
  <c r="B33" i="39"/>
  <c r="B33" i="40"/>
  <c r="B33" i="41"/>
  <c r="B33" i="42"/>
  <c r="B33" i="43"/>
  <c r="B33" i="10"/>
  <c r="B30" i="13"/>
  <c r="B30" i="14"/>
  <c r="B30" i="15"/>
  <c r="B30" i="16"/>
  <c r="B30" i="17"/>
  <c r="B30" i="18"/>
  <c r="B30" i="19"/>
  <c r="B30" i="20"/>
  <c r="B30" i="21"/>
  <c r="B30" i="22"/>
  <c r="B30" i="23"/>
  <c r="B30" i="24"/>
  <c r="B30" i="25"/>
  <c r="B30" i="26"/>
  <c r="B30" i="27"/>
  <c r="B30" i="28"/>
  <c r="B30" i="29"/>
  <c r="B30" i="30"/>
  <c r="B30" i="31"/>
  <c r="B30" i="32"/>
  <c r="B30" i="33"/>
  <c r="B30" i="34"/>
  <c r="B30" i="35"/>
  <c r="B30" i="36"/>
  <c r="B30" i="37"/>
  <c r="B30" i="38"/>
  <c r="B30" i="39"/>
  <c r="B30" i="40"/>
  <c r="B30" i="41"/>
  <c r="B30" i="42"/>
  <c r="B30" i="43"/>
  <c r="B30" i="10"/>
  <c r="B29" i="13"/>
  <c r="B29" i="14"/>
  <c r="B29" i="15"/>
  <c r="B29" i="16"/>
  <c r="B29" i="17"/>
  <c r="B29" i="18"/>
  <c r="B29" i="19"/>
  <c r="B29" i="20"/>
  <c r="B29" i="21"/>
  <c r="B29" i="22"/>
  <c r="B29" i="23"/>
  <c r="B29" i="24"/>
  <c r="B29" i="25"/>
  <c r="B29" i="26"/>
  <c r="B29" i="27"/>
  <c r="B29" i="28"/>
  <c r="B29" i="29"/>
  <c r="B29" i="30"/>
  <c r="B29" i="31"/>
  <c r="B29" i="32"/>
  <c r="B29" i="33"/>
  <c r="B29" i="34"/>
  <c r="B29" i="35"/>
  <c r="B29" i="36"/>
  <c r="B29" i="37"/>
  <c r="B29" i="38"/>
  <c r="B29" i="39"/>
  <c r="B29" i="40"/>
  <c r="B29" i="41"/>
  <c r="B29" i="42"/>
  <c r="B29" i="43"/>
  <c r="B29" i="10"/>
  <c r="B28" i="13"/>
  <c r="B28" i="14"/>
  <c r="B28" i="15"/>
  <c r="B28" i="16"/>
  <c r="B28" i="17"/>
  <c r="B28" i="18"/>
  <c r="B28" i="19"/>
  <c r="B28" i="20"/>
  <c r="B28" i="21"/>
  <c r="B28" i="22"/>
  <c r="B28" i="23"/>
  <c r="B28" i="24"/>
  <c r="B28" i="25"/>
  <c r="B28" i="26"/>
  <c r="B28" i="27"/>
  <c r="B28" i="28"/>
  <c r="B28" i="29"/>
  <c r="B28" i="30"/>
  <c r="B28" i="31"/>
  <c r="B28" i="32"/>
  <c r="B28" i="33"/>
  <c r="B28" i="34"/>
  <c r="B28" i="35"/>
  <c r="B28" i="36"/>
  <c r="B28" i="37"/>
  <c r="B28" i="38"/>
  <c r="B28" i="39"/>
  <c r="B28" i="40"/>
  <c r="B28" i="41"/>
  <c r="B28" i="42"/>
  <c r="B28" i="43"/>
  <c r="B28" i="10"/>
  <c r="B28" i="12"/>
  <c r="B27" i="13"/>
  <c r="B27" i="14"/>
  <c r="B27" i="15"/>
  <c r="B27" i="16"/>
  <c r="B27" i="17"/>
  <c r="B27" i="18"/>
  <c r="B27" i="19"/>
  <c r="B27" i="20"/>
  <c r="B27" i="21"/>
  <c r="B27" i="22"/>
  <c r="B27" i="23"/>
  <c r="B27" i="24"/>
  <c r="B27" i="25"/>
  <c r="B27" i="26"/>
  <c r="B27" i="27"/>
  <c r="B27" i="28"/>
  <c r="B27" i="29"/>
  <c r="B27" i="30"/>
  <c r="B27" i="31"/>
  <c r="B27" i="32"/>
  <c r="B27" i="33"/>
  <c r="B27" i="34"/>
  <c r="B27" i="35"/>
  <c r="B27" i="36"/>
  <c r="B27" i="37"/>
  <c r="B27" i="38"/>
  <c r="B27" i="39"/>
  <c r="B27" i="40"/>
  <c r="B27" i="41"/>
  <c r="B27" i="42"/>
  <c r="B27" i="43"/>
  <c r="B27" i="10"/>
  <c r="B16" i="13"/>
  <c r="B15" i="13"/>
  <c r="B14" i="13"/>
  <c r="B13" i="13"/>
  <c r="B12" i="13"/>
  <c r="B10" i="13"/>
  <c r="B9" i="13"/>
  <c r="B8" i="13"/>
  <c r="B16" i="14"/>
  <c r="B15" i="14"/>
  <c r="B14" i="14"/>
  <c r="B13" i="14"/>
  <c r="B12" i="14"/>
  <c r="B10" i="14"/>
  <c r="B9" i="14"/>
  <c r="B8" i="14"/>
  <c r="B16" i="15"/>
  <c r="B15" i="15"/>
  <c r="B14" i="15"/>
  <c r="B13" i="15"/>
  <c r="B12" i="15"/>
  <c r="B10" i="15"/>
  <c r="B9" i="15"/>
  <c r="B8" i="15"/>
  <c r="B16" i="16"/>
  <c r="B15" i="16"/>
  <c r="B14" i="16"/>
  <c r="B13" i="16"/>
  <c r="B12" i="16"/>
  <c r="B10" i="16"/>
  <c r="B9" i="16"/>
  <c r="B8" i="16"/>
  <c r="B16" i="17"/>
  <c r="B15" i="17"/>
  <c r="B14" i="17"/>
  <c r="B13" i="17"/>
  <c r="B12" i="17"/>
  <c r="B10" i="17"/>
  <c r="B9" i="17"/>
  <c r="B8" i="17"/>
  <c r="B16" i="18"/>
  <c r="B15" i="18"/>
  <c r="B14" i="18"/>
  <c r="B13" i="18"/>
  <c r="B12" i="18"/>
  <c r="B10" i="18"/>
  <c r="B9" i="18"/>
  <c r="B8" i="18"/>
  <c r="B16" i="19"/>
  <c r="B15" i="19"/>
  <c r="B14" i="19"/>
  <c r="B13" i="19"/>
  <c r="B12" i="19"/>
  <c r="B10" i="19"/>
  <c r="B9" i="19"/>
  <c r="B8" i="19"/>
  <c r="B16" i="20"/>
  <c r="B15" i="20"/>
  <c r="B14" i="20"/>
  <c r="B13" i="20"/>
  <c r="B12" i="20"/>
  <c r="B10" i="20"/>
  <c r="B9" i="20"/>
  <c r="B8" i="20"/>
  <c r="B16" i="21"/>
  <c r="B15" i="21"/>
  <c r="B14" i="21"/>
  <c r="B13" i="21"/>
  <c r="B12" i="21"/>
  <c r="B10" i="21"/>
  <c r="B9" i="21"/>
  <c r="B8" i="21"/>
  <c r="B16" i="22"/>
  <c r="B15" i="22"/>
  <c r="B14" i="22"/>
  <c r="B13" i="22"/>
  <c r="B12" i="22"/>
  <c r="B10" i="22"/>
  <c r="B9" i="22"/>
  <c r="B8" i="22"/>
  <c r="B16" i="23"/>
  <c r="B15" i="23"/>
  <c r="B14" i="23"/>
  <c r="B13" i="23"/>
  <c r="B12" i="23"/>
  <c r="B10" i="23"/>
  <c r="B9" i="23"/>
  <c r="B8" i="23"/>
  <c r="B16" i="24"/>
  <c r="B15" i="24"/>
  <c r="B14" i="24"/>
  <c r="B13" i="24"/>
  <c r="B12" i="24"/>
  <c r="B10" i="24"/>
  <c r="B9" i="24"/>
  <c r="B8" i="24"/>
  <c r="B16" i="25"/>
  <c r="B15" i="25"/>
  <c r="B14" i="25"/>
  <c r="B13" i="25"/>
  <c r="B12" i="25"/>
  <c r="B10" i="25"/>
  <c r="B9" i="25"/>
  <c r="B8" i="25"/>
  <c r="B16" i="26"/>
  <c r="B15" i="26"/>
  <c r="B14" i="26"/>
  <c r="B13" i="26"/>
  <c r="B12" i="26"/>
  <c r="B10" i="26"/>
  <c r="B9" i="26"/>
  <c r="B8" i="26"/>
  <c r="B16" i="27"/>
  <c r="B15" i="27"/>
  <c r="B14" i="27"/>
  <c r="B13" i="27"/>
  <c r="B12" i="27"/>
  <c r="B10" i="27"/>
  <c r="B9" i="27"/>
  <c r="B8" i="27"/>
  <c r="B16" i="28"/>
  <c r="B15" i="28"/>
  <c r="B14" i="28"/>
  <c r="B13" i="28"/>
  <c r="B12" i="28"/>
  <c r="B10" i="28"/>
  <c r="B9" i="28"/>
  <c r="B8" i="28"/>
  <c r="B16" i="29"/>
  <c r="B15" i="29"/>
  <c r="B14" i="29"/>
  <c r="B13" i="29"/>
  <c r="B12" i="29"/>
  <c r="B10" i="29"/>
  <c r="B9" i="29"/>
  <c r="B8" i="29"/>
  <c r="B16" i="30"/>
  <c r="B15" i="30"/>
  <c r="B14" i="30"/>
  <c r="B13" i="30"/>
  <c r="B12" i="30"/>
  <c r="B10" i="30"/>
  <c r="B9" i="30"/>
  <c r="B8" i="30"/>
  <c r="B16" i="31"/>
  <c r="B15" i="31"/>
  <c r="B14" i="31"/>
  <c r="B13" i="31"/>
  <c r="B12" i="31"/>
  <c r="B10" i="31"/>
  <c r="B9" i="31"/>
  <c r="B8" i="31"/>
  <c r="B16" i="32"/>
  <c r="B15" i="32"/>
  <c r="B14" i="32"/>
  <c r="B13" i="32"/>
  <c r="B12" i="32"/>
  <c r="B10" i="32"/>
  <c r="B9" i="32"/>
  <c r="B8" i="32"/>
  <c r="B16" i="33"/>
  <c r="B15" i="33"/>
  <c r="B14" i="33"/>
  <c r="B13" i="33"/>
  <c r="B12" i="33"/>
  <c r="B10" i="33"/>
  <c r="B9" i="33"/>
  <c r="B8" i="33"/>
  <c r="B16" i="34"/>
  <c r="B15" i="34"/>
  <c r="B14" i="34"/>
  <c r="B13" i="34"/>
  <c r="B12" i="34"/>
  <c r="B10" i="34"/>
  <c r="B9" i="34"/>
  <c r="B8" i="34"/>
  <c r="B16" i="35"/>
  <c r="B15" i="35"/>
  <c r="B14" i="35"/>
  <c r="B13" i="35"/>
  <c r="B12" i="35"/>
  <c r="B10" i="35"/>
  <c r="B9" i="35"/>
  <c r="B8" i="35"/>
  <c r="B16" i="36"/>
  <c r="B15" i="36"/>
  <c r="B14" i="36"/>
  <c r="B13" i="36"/>
  <c r="B12" i="36"/>
  <c r="B10" i="36"/>
  <c r="B9" i="36"/>
  <c r="B8" i="36"/>
  <c r="B16" i="37"/>
  <c r="B15" i="37"/>
  <c r="B14" i="37"/>
  <c r="B13" i="37"/>
  <c r="B12" i="37"/>
  <c r="B10" i="37"/>
  <c r="B9" i="37"/>
  <c r="B8" i="37"/>
  <c r="B16" i="38"/>
  <c r="B15" i="38"/>
  <c r="B14" i="38"/>
  <c r="B13" i="38"/>
  <c r="B12" i="38"/>
  <c r="B10" i="38"/>
  <c r="B9" i="38"/>
  <c r="B8" i="38"/>
  <c r="B16" i="39"/>
  <c r="B15" i="39"/>
  <c r="B14" i="39"/>
  <c r="B13" i="39"/>
  <c r="B12" i="39"/>
  <c r="B10" i="39"/>
  <c r="B9" i="39"/>
  <c r="B8" i="39"/>
  <c r="B16" i="40"/>
  <c r="B15" i="40"/>
  <c r="B14" i="40"/>
  <c r="B13" i="40"/>
  <c r="B12" i="40"/>
  <c r="B10" i="40"/>
  <c r="B9" i="40"/>
  <c r="B8" i="40"/>
  <c r="B16" i="41"/>
  <c r="B15" i="41"/>
  <c r="B14" i="41"/>
  <c r="B13" i="41"/>
  <c r="B12" i="41"/>
  <c r="B10" i="41"/>
  <c r="B9" i="41"/>
  <c r="B8" i="41"/>
  <c r="B16" i="42"/>
  <c r="B15" i="42"/>
  <c r="B14" i="42"/>
  <c r="B13" i="42"/>
  <c r="B12" i="42"/>
  <c r="B10" i="42"/>
  <c r="B9" i="42"/>
  <c r="B8" i="42"/>
  <c r="B16" i="43"/>
  <c r="B15" i="43"/>
  <c r="B14" i="43"/>
  <c r="B13" i="43"/>
  <c r="B12" i="43"/>
  <c r="B10" i="43"/>
  <c r="B9" i="43"/>
  <c r="B8" i="43"/>
  <c r="B16" i="10"/>
  <c r="B15" i="10"/>
  <c r="B14" i="10"/>
  <c r="B13" i="10"/>
  <c r="B12" i="10"/>
  <c r="B10" i="10"/>
  <c r="B9" i="10"/>
  <c r="B8" i="10"/>
  <c r="B14" i="12"/>
  <c r="B9" i="12"/>
  <c r="D41" i="13"/>
  <c r="C41" i="13"/>
  <c r="B41" i="13"/>
  <c r="D40" i="13"/>
  <c r="C40" i="13"/>
  <c r="B40" i="13"/>
  <c r="D39" i="13"/>
  <c r="C39" i="13"/>
  <c r="D36" i="13"/>
  <c r="C36" i="13"/>
  <c r="D33" i="13"/>
  <c r="C33" i="13"/>
  <c r="D30" i="13"/>
  <c r="C30" i="13"/>
  <c r="D29" i="13"/>
  <c r="C29" i="13"/>
  <c r="D28" i="13"/>
  <c r="C28" i="13"/>
  <c r="D27" i="13"/>
  <c r="C27" i="13"/>
  <c r="D24" i="13"/>
  <c r="C24" i="13"/>
  <c r="B24" i="13"/>
  <c r="D23" i="13"/>
  <c r="C23" i="13"/>
  <c r="B23" i="13"/>
  <c r="D22" i="13"/>
  <c r="C22" i="13"/>
  <c r="B22" i="13"/>
  <c r="D21" i="13"/>
  <c r="C21" i="13"/>
  <c r="B21" i="13"/>
  <c r="D17" i="13"/>
  <c r="C17" i="13"/>
  <c r="B17" i="13"/>
  <c r="D16" i="13"/>
  <c r="C16" i="13"/>
  <c r="D15" i="13"/>
  <c r="C15" i="13"/>
  <c r="D14" i="13"/>
  <c r="C14" i="13"/>
  <c r="D13" i="13"/>
  <c r="C13" i="13"/>
  <c r="D12" i="13"/>
  <c r="C12" i="13"/>
  <c r="D11" i="13"/>
  <c r="C11" i="13"/>
  <c r="B11" i="13"/>
  <c r="D10" i="13"/>
  <c r="C10" i="13"/>
  <c r="D9" i="13"/>
  <c r="C9" i="13"/>
  <c r="D8" i="13"/>
  <c r="C8" i="13"/>
  <c r="D41" i="14"/>
  <c r="C41" i="14"/>
  <c r="B41" i="14"/>
  <c r="D40" i="14"/>
  <c r="C40" i="14"/>
  <c r="B40" i="14"/>
  <c r="D39" i="14"/>
  <c r="C39" i="14"/>
  <c r="D36" i="14"/>
  <c r="C36" i="14"/>
  <c r="D33" i="14"/>
  <c r="C33" i="14"/>
  <c r="D30" i="14"/>
  <c r="C30" i="14"/>
  <c r="D29" i="14"/>
  <c r="C29" i="14"/>
  <c r="D28" i="14"/>
  <c r="C28" i="14"/>
  <c r="D27" i="14"/>
  <c r="C27" i="14"/>
  <c r="D24" i="14"/>
  <c r="C24" i="14"/>
  <c r="B24" i="14"/>
  <c r="D23" i="14"/>
  <c r="C23" i="14"/>
  <c r="B23" i="14"/>
  <c r="D22" i="14"/>
  <c r="C22" i="14"/>
  <c r="B22" i="14"/>
  <c r="D21" i="14"/>
  <c r="C21" i="14"/>
  <c r="B21" i="14"/>
  <c r="D17" i="14"/>
  <c r="C17" i="14"/>
  <c r="B17" i="14"/>
  <c r="D16" i="14"/>
  <c r="C16" i="14"/>
  <c r="D15" i="14"/>
  <c r="C15" i="14"/>
  <c r="D14" i="14"/>
  <c r="C14" i="14"/>
  <c r="D13" i="14"/>
  <c r="C13" i="14"/>
  <c r="D12" i="14"/>
  <c r="C12" i="14"/>
  <c r="D11" i="14"/>
  <c r="C11" i="14"/>
  <c r="B11" i="14"/>
  <c r="D10" i="14"/>
  <c r="C10" i="14"/>
  <c r="D9" i="14"/>
  <c r="C9" i="14"/>
  <c r="D8" i="14"/>
  <c r="C8" i="14"/>
  <c r="D41" i="15"/>
  <c r="C41" i="15"/>
  <c r="B41" i="15"/>
  <c r="D40" i="15"/>
  <c r="C40" i="15"/>
  <c r="B40" i="15"/>
  <c r="D39" i="15"/>
  <c r="C39" i="15"/>
  <c r="D36" i="15"/>
  <c r="C36" i="15"/>
  <c r="D33" i="15"/>
  <c r="C33" i="15"/>
  <c r="D30" i="15"/>
  <c r="C30" i="15"/>
  <c r="D29" i="15"/>
  <c r="C29" i="15"/>
  <c r="D28" i="15"/>
  <c r="C28" i="15"/>
  <c r="D27" i="15"/>
  <c r="C27" i="15"/>
  <c r="D24" i="15"/>
  <c r="C24" i="15"/>
  <c r="B24" i="15"/>
  <c r="D23" i="15"/>
  <c r="C23" i="15"/>
  <c r="B23" i="15"/>
  <c r="D22" i="15"/>
  <c r="C22" i="15"/>
  <c r="B22" i="15"/>
  <c r="D21" i="15"/>
  <c r="C21" i="15"/>
  <c r="B21" i="15"/>
  <c r="D17" i="15"/>
  <c r="C17" i="15"/>
  <c r="B17" i="15"/>
  <c r="D16" i="15"/>
  <c r="C16" i="15"/>
  <c r="D15" i="15"/>
  <c r="C15" i="15"/>
  <c r="D14" i="15"/>
  <c r="C14" i="15"/>
  <c r="D13" i="15"/>
  <c r="C13" i="15"/>
  <c r="D12" i="15"/>
  <c r="C12" i="15"/>
  <c r="D11" i="15"/>
  <c r="C11" i="15"/>
  <c r="B11" i="15"/>
  <c r="D10" i="15"/>
  <c r="C10" i="15"/>
  <c r="D9" i="15"/>
  <c r="C9" i="15"/>
  <c r="D8" i="15"/>
  <c r="C8" i="15"/>
  <c r="D41" i="16"/>
  <c r="B41" i="16"/>
  <c r="D40" i="16"/>
  <c r="C40" i="16"/>
  <c r="B40" i="16"/>
  <c r="D39" i="16"/>
  <c r="C39" i="16"/>
  <c r="D36" i="16"/>
  <c r="C36" i="16"/>
  <c r="D33" i="16"/>
  <c r="C33" i="16"/>
  <c r="D30" i="16"/>
  <c r="C30" i="16"/>
  <c r="D29" i="16"/>
  <c r="C29" i="16"/>
  <c r="D28" i="16"/>
  <c r="C28" i="16"/>
  <c r="D27" i="16"/>
  <c r="C27" i="16"/>
  <c r="D24" i="16"/>
  <c r="C24" i="16"/>
  <c r="B24" i="16"/>
  <c r="D23" i="16"/>
  <c r="B23" i="16"/>
  <c r="D22" i="16"/>
  <c r="B22" i="16"/>
  <c r="D21" i="16"/>
  <c r="C21" i="16"/>
  <c r="B21" i="16"/>
  <c r="D17" i="16"/>
  <c r="C17" i="16"/>
  <c r="B17" i="16"/>
  <c r="D16" i="16"/>
  <c r="C16" i="16"/>
  <c r="D15" i="16"/>
  <c r="C15" i="16"/>
  <c r="D14" i="16"/>
  <c r="C14" i="16"/>
  <c r="D13" i="16"/>
  <c r="C13" i="16"/>
  <c r="D12" i="16"/>
  <c r="C12" i="16"/>
  <c r="D11" i="16"/>
  <c r="C11" i="16"/>
  <c r="B11" i="16"/>
  <c r="D10" i="16"/>
  <c r="C10" i="16"/>
  <c r="D9" i="16"/>
  <c r="C9" i="16"/>
  <c r="D8" i="16"/>
  <c r="C8" i="16"/>
  <c r="D41" i="17"/>
  <c r="C41" i="17"/>
  <c r="B41" i="17"/>
  <c r="D40" i="17"/>
  <c r="C40" i="17"/>
  <c r="B40" i="17"/>
  <c r="D39" i="17"/>
  <c r="C39" i="17"/>
  <c r="D36" i="17"/>
  <c r="C36" i="17"/>
  <c r="D33" i="17"/>
  <c r="C33" i="17"/>
  <c r="D30" i="17"/>
  <c r="C30" i="17"/>
  <c r="D29" i="17"/>
  <c r="C29" i="17"/>
  <c r="D28" i="17"/>
  <c r="C28" i="17"/>
  <c r="D27" i="17"/>
  <c r="C27" i="17"/>
  <c r="D24" i="17"/>
  <c r="C24" i="17"/>
  <c r="B24" i="17"/>
  <c r="D23" i="17"/>
  <c r="C23" i="17"/>
  <c r="B23" i="17"/>
  <c r="D22" i="17"/>
  <c r="C22" i="17"/>
  <c r="B22" i="17"/>
  <c r="D21" i="17"/>
  <c r="C21" i="17"/>
  <c r="B21" i="17"/>
  <c r="D17" i="17"/>
  <c r="C17" i="17"/>
  <c r="B17" i="17"/>
  <c r="D16" i="17"/>
  <c r="C16" i="17"/>
  <c r="D15" i="17"/>
  <c r="C15" i="17"/>
  <c r="D14" i="17"/>
  <c r="C14" i="17"/>
  <c r="D13" i="17"/>
  <c r="C13" i="17"/>
  <c r="D12" i="17"/>
  <c r="C12" i="17"/>
  <c r="D11" i="17"/>
  <c r="C11" i="17"/>
  <c r="B11" i="17"/>
  <c r="D10" i="17"/>
  <c r="C10" i="17"/>
  <c r="D9" i="17"/>
  <c r="C9" i="17"/>
  <c r="D8" i="17"/>
  <c r="C8" i="17"/>
  <c r="D41" i="18"/>
  <c r="B41" i="18"/>
  <c r="D40" i="18"/>
  <c r="C40" i="18"/>
  <c r="B40" i="18"/>
  <c r="D39" i="18"/>
  <c r="C39" i="18"/>
  <c r="D36" i="18"/>
  <c r="C36" i="18"/>
  <c r="D33" i="18"/>
  <c r="C33" i="18"/>
  <c r="D30" i="18"/>
  <c r="C30" i="18"/>
  <c r="D29" i="18"/>
  <c r="C29" i="18"/>
  <c r="D28" i="18"/>
  <c r="C28" i="18"/>
  <c r="D27" i="18"/>
  <c r="C27" i="18"/>
  <c r="D24" i="18"/>
  <c r="C24" i="18"/>
  <c r="B24" i="18"/>
  <c r="D23" i="18"/>
  <c r="B23" i="18"/>
  <c r="D22" i="18"/>
  <c r="B22" i="18"/>
  <c r="D21" i="18"/>
  <c r="C21" i="18"/>
  <c r="B21" i="18"/>
  <c r="D17" i="18"/>
  <c r="C17" i="18"/>
  <c r="B17" i="18"/>
  <c r="D16" i="18"/>
  <c r="C16" i="18"/>
  <c r="D15" i="18"/>
  <c r="C15" i="18"/>
  <c r="D14" i="18"/>
  <c r="C14" i="18"/>
  <c r="D13" i="18"/>
  <c r="C13" i="18"/>
  <c r="D12" i="18"/>
  <c r="C12" i="18"/>
  <c r="D11" i="18"/>
  <c r="C11" i="18"/>
  <c r="B11" i="18"/>
  <c r="D10" i="18"/>
  <c r="C10" i="18"/>
  <c r="D9" i="18"/>
  <c r="C9" i="18"/>
  <c r="D8" i="18"/>
  <c r="C8" i="18"/>
  <c r="D41" i="19"/>
  <c r="B41" i="19"/>
  <c r="D40" i="19"/>
  <c r="C40" i="19"/>
  <c r="B40" i="19"/>
  <c r="D39" i="19"/>
  <c r="C39" i="19"/>
  <c r="D36" i="19"/>
  <c r="C36" i="19"/>
  <c r="D33" i="19"/>
  <c r="C33" i="19"/>
  <c r="D30" i="19"/>
  <c r="C30" i="19"/>
  <c r="D29" i="19"/>
  <c r="C29" i="19"/>
  <c r="D28" i="19"/>
  <c r="C28" i="19"/>
  <c r="D27" i="19"/>
  <c r="C27" i="19"/>
  <c r="D24" i="19"/>
  <c r="C24" i="19"/>
  <c r="B24" i="19"/>
  <c r="D23" i="19"/>
  <c r="B23" i="19"/>
  <c r="D22" i="19"/>
  <c r="B22" i="19"/>
  <c r="D21" i="19"/>
  <c r="C21" i="19"/>
  <c r="B21" i="19"/>
  <c r="D17" i="19"/>
  <c r="C17" i="19"/>
  <c r="B17" i="19"/>
  <c r="D16" i="19"/>
  <c r="C16" i="19"/>
  <c r="D15" i="19"/>
  <c r="C15" i="19"/>
  <c r="D14" i="19"/>
  <c r="C14" i="19"/>
  <c r="D13" i="19"/>
  <c r="C13" i="19"/>
  <c r="D12" i="19"/>
  <c r="C12" i="19"/>
  <c r="D11" i="19"/>
  <c r="C11" i="19"/>
  <c r="B11" i="19"/>
  <c r="D10" i="19"/>
  <c r="C10" i="19"/>
  <c r="D9" i="19"/>
  <c r="C9" i="19"/>
  <c r="D8" i="19"/>
  <c r="C8" i="19"/>
  <c r="D41" i="20"/>
  <c r="C41" i="20"/>
  <c r="B41" i="20"/>
  <c r="D40" i="20"/>
  <c r="C40" i="20"/>
  <c r="B40" i="20"/>
  <c r="D39" i="20"/>
  <c r="C39" i="20"/>
  <c r="D36" i="20"/>
  <c r="C36" i="20"/>
  <c r="D33" i="20"/>
  <c r="C33" i="20"/>
  <c r="D30" i="20"/>
  <c r="C30" i="20"/>
  <c r="D29" i="20"/>
  <c r="C29" i="20"/>
  <c r="D28" i="20"/>
  <c r="C28" i="20"/>
  <c r="D27" i="20"/>
  <c r="C27" i="20"/>
  <c r="D24" i="20"/>
  <c r="C24" i="20"/>
  <c r="B24" i="20"/>
  <c r="D23" i="20"/>
  <c r="C23" i="20"/>
  <c r="B23" i="20"/>
  <c r="D22" i="20"/>
  <c r="C22" i="20"/>
  <c r="B22" i="20"/>
  <c r="D21" i="20"/>
  <c r="C21" i="20"/>
  <c r="B21" i="20"/>
  <c r="D17" i="20"/>
  <c r="C17" i="20"/>
  <c r="B17" i="20"/>
  <c r="D16" i="20"/>
  <c r="C16" i="20"/>
  <c r="D15" i="20"/>
  <c r="C15" i="20"/>
  <c r="D14" i="20"/>
  <c r="C14" i="20"/>
  <c r="D13" i="20"/>
  <c r="C13" i="20"/>
  <c r="D12" i="20"/>
  <c r="C12" i="20"/>
  <c r="D11" i="20"/>
  <c r="C11" i="20"/>
  <c r="B11" i="20"/>
  <c r="D10" i="20"/>
  <c r="C10" i="20"/>
  <c r="D9" i="20"/>
  <c r="C9" i="20"/>
  <c r="D8" i="20"/>
  <c r="C8" i="20"/>
  <c r="D41" i="21"/>
  <c r="C41" i="21"/>
  <c r="B41" i="21"/>
  <c r="D40" i="21"/>
  <c r="C40" i="21"/>
  <c r="B40" i="21"/>
  <c r="D39" i="21"/>
  <c r="C39" i="21"/>
  <c r="D36" i="21"/>
  <c r="C36" i="21"/>
  <c r="D33" i="21"/>
  <c r="C33" i="21"/>
  <c r="D30" i="21"/>
  <c r="C30" i="21"/>
  <c r="D29" i="21"/>
  <c r="C29" i="21"/>
  <c r="D28" i="21"/>
  <c r="C28" i="21"/>
  <c r="D27" i="21"/>
  <c r="C27" i="21"/>
  <c r="D24" i="21"/>
  <c r="C24" i="21"/>
  <c r="B24" i="21"/>
  <c r="D23" i="21"/>
  <c r="C23" i="21"/>
  <c r="B23" i="21"/>
  <c r="D22" i="21"/>
  <c r="C22" i="21"/>
  <c r="B22" i="21"/>
  <c r="D21" i="21"/>
  <c r="C21" i="21"/>
  <c r="B21" i="21"/>
  <c r="D17" i="21"/>
  <c r="C17" i="21"/>
  <c r="B17" i="21"/>
  <c r="D16" i="21"/>
  <c r="C16" i="21"/>
  <c r="D15" i="21"/>
  <c r="C15" i="21"/>
  <c r="D14" i="21"/>
  <c r="C14" i="21"/>
  <c r="D13" i="21"/>
  <c r="C13" i="21"/>
  <c r="D12" i="21"/>
  <c r="C12" i="21"/>
  <c r="D11" i="21"/>
  <c r="C11" i="21"/>
  <c r="B11" i="21"/>
  <c r="D10" i="21"/>
  <c r="C10" i="21"/>
  <c r="D9" i="21"/>
  <c r="C9" i="21"/>
  <c r="D8" i="21"/>
  <c r="C8" i="21"/>
  <c r="D41" i="22"/>
  <c r="B41" i="22"/>
  <c r="D40" i="22"/>
  <c r="C40" i="22"/>
  <c r="B40" i="22"/>
  <c r="D39" i="22"/>
  <c r="C39" i="22"/>
  <c r="D36" i="22"/>
  <c r="C36" i="22"/>
  <c r="D33" i="22"/>
  <c r="C33" i="22"/>
  <c r="D30" i="22"/>
  <c r="C30" i="22"/>
  <c r="D29" i="22"/>
  <c r="C29" i="22"/>
  <c r="D28" i="22"/>
  <c r="C28" i="22"/>
  <c r="D27" i="22"/>
  <c r="C27" i="22"/>
  <c r="D24" i="22"/>
  <c r="C24" i="22"/>
  <c r="B24" i="22"/>
  <c r="D23" i="22"/>
  <c r="B23" i="22"/>
  <c r="D22" i="22"/>
  <c r="B22" i="22"/>
  <c r="D21" i="22"/>
  <c r="C21" i="22"/>
  <c r="B21" i="22"/>
  <c r="D17" i="22"/>
  <c r="C17" i="22"/>
  <c r="B17" i="22"/>
  <c r="D16" i="22"/>
  <c r="C16" i="22"/>
  <c r="D15" i="22"/>
  <c r="C15" i="22"/>
  <c r="D14" i="22"/>
  <c r="C14" i="22"/>
  <c r="D13" i="22"/>
  <c r="C13" i="22"/>
  <c r="D12" i="22"/>
  <c r="C12" i="22"/>
  <c r="D11" i="22"/>
  <c r="C11" i="22"/>
  <c r="B11" i="22"/>
  <c r="D10" i="22"/>
  <c r="C10" i="22"/>
  <c r="D9" i="22"/>
  <c r="C9" i="22"/>
  <c r="D8" i="22"/>
  <c r="C8" i="22"/>
  <c r="D41" i="23"/>
  <c r="B41" i="23"/>
  <c r="D40" i="23"/>
  <c r="C40" i="23"/>
  <c r="B40" i="23"/>
  <c r="D39" i="23"/>
  <c r="C39" i="23"/>
  <c r="D36" i="23"/>
  <c r="C36" i="23"/>
  <c r="D33" i="23"/>
  <c r="C33" i="23"/>
  <c r="D30" i="23"/>
  <c r="C30" i="23"/>
  <c r="D29" i="23"/>
  <c r="C29" i="23"/>
  <c r="D28" i="23"/>
  <c r="C28" i="23"/>
  <c r="D27" i="23"/>
  <c r="C27" i="23"/>
  <c r="D24" i="23"/>
  <c r="C24" i="23"/>
  <c r="B24" i="23"/>
  <c r="D23" i="23"/>
  <c r="B23" i="23"/>
  <c r="D22" i="23"/>
  <c r="B22" i="23"/>
  <c r="D21" i="23"/>
  <c r="C21" i="23"/>
  <c r="B21" i="23"/>
  <c r="D17" i="23"/>
  <c r="C17" i="23"/>
  <c r="B17" i="23"/>
  <c r="D16" i="23"/>
  <c r="C16" i="23"/>
  <c r="D15" i="23"/>
  <c r="C15" i="23"/>
  <c r="D14" i="23"/>
  <c r="C14" i="23"/>
  <c r="D13" i="23"/>
  <c r="C13" i="23"/>
  <c r="D12" i="23"/>
  <c r="C12" i="23"/>
  <c r="D11" i="23"/>
  <c r="C11" i="23"/>
  <c r="B11" i="23"/>
  <c r="D10" i="23"/>
  <c r="C10" i="23"/>
  <c r="D9" i="23"/>
  <c r="C9" i="23"/>
  <c r="D8" i="23"/>
  <c r="C8" i="23"/>
  <c r="D41" i="24"/>
  <c r="C41" i="24"/>
  <c r="B41" i="24"/>
  <c r="D40" i="24"/>
  <c r="C40" i="24"/>
  <c r="B40" i="24"/>
  <c r="D39" i="24"/>
  <c r="C39" i="24"/>
  <c r="D36" i="24"/>
  <c r="C36" i="24"/>
  <c r="D33" i="24"/>
  <c r="C33" i="24"/>
  <c r="D30" i="24"/>
  <c r="C30" i="24"/>
  <c r="D29" i="24"/>
  <c r="C29" i="24"/>
  <c r="D28" i="24"/>
  <c r="C28" i="24"/>
  <c r="D27" i="24"/>
  <c r="C27" i="24"/>
  <c r="D24" i="24"/>
  <c r="C24" i="24"/>
  <c r="B24" i="24"/>
  <c r="D23" i="24"/>
  <c r="C23" i="24"/>
  <c r="B23" i="24"/>
  <c r="D22" i="24"/>
  <c r="C22" i="24"/>
  <c r="B22" i="24"/>
  <c r="D21" i="24"/>
  <c r="C21" i="24"/>
  <c r="B21" i="24"/>
  <c r="D17" i="24"/>
  <c r="C17" i="24"/>
  <c r="B17" i="24"/>
  <c r="D16" i="24"/>
  <c r="C16" i="24"/>
  <c r="D15" i="24"/>
  <c r="C15" i="24"/>
  <c r="D14" i="24"/>
  <c r="C14" i="24"/>
  <c r="D13" i="24"/>
  <c r="C13" i="24"/>
  <c r="D12" i="24"/>
  <c r="C12" i="24"/>
  <c r="D11" i="24"/>
  <c r="C11" i="24"/>
  <c r="B11" i="24"/>
  <c r="D10" i="24"/>
  <c r="C10" i="24"/>
  <c r="D9" i="24"/>
  <c r="C9" i="24"/>
  <c r="D8" i="24"/>
  <c r="C8" i="24"/>
  <c r="D41" i="25"/>
  <c r="C41" i="25"/>
  <c r="B41" i="25"/>
  <c r="D40" i="25"/>
  <c r="C40" i="25"/>
  <c r="B40" i="25"/>
  <c r="D39" i="25"/>
  <c r="C39" i="25"/>
  <c r="D36" i="25"/>
  <c r="C36" i="25"/>
  <c r="D33" i="25"/>
  <c r="C33" i="25"/>
  <c r="D30" i="25"/>
  <c r="C30" i="25"/>
  <c r="D29" i="25"/>
  <c r="C29" i="25"/>
  <c r="D28" i="25"/>
  <c r="C28" i="25"/>
  <c r="D27" i="25"/>
  <c r="C27" i="25"/>
  <c r="D24" i="25"/>
  <c r="C24" i="25"/>
  <c r="B24" i="25"/>
  <c r="D23" i="25"/>
  <c r="C23" i="25"/>
  <c r="B23" i="25"/>
  <c r="D22" i="25"/>
  <c r="C22" i="25"/>
  <c r="B22" i="25"/>
  <c r="D21" i="25"/>
  <c r="C21" i="25"/>
  <c r="B21" i="25"/>
  <c r="D17" i="25"/>
  <c r="C17" i="25"/>
  <c r="B17" i="25"/>
  <c r="D16" i="25"/>
  <c r="C16" i="25"/>
  <c r="D15" i="25"/>
  <c r="C15" i="25"/>
  <c r="D14" i="25"/>
  <c r="C14" i="25"/>
  <c r="D13" i="25"/>
  <c r="C13" i="25"/>
  <c r="D12" i="25"/>
  <c r="C12" i="25"/>
  <c r="D11" i="25"/>
  <c r="C11" i="25"/>
  <c r="B11" i="25"/>
  <c r="D10" i="25"/>
  <c r="C10" i="25"/>
  <c r="D9" i="25"/>
  <c r="C9" i="25"/>
  <c r="D8" i="25"/>
  <c r="C8" i="25"/>
  <c r="D41" i="26"/>
  <c r="B41" i="26"/>
  <c r="D40" i="26"/>
  <c r="C40" i="26"/>
  <c r="B40" i="26"/>
  <c r="D39" i="26"/>
  <c r="C39" i="26"/>
  <c r="D36" i="26"/>
  <c r="C36" i="26"/>
  <c r="D33" i="26"/>
  <c r="C33" i="26"/>
  <c r="D30" i="26"/>
  <c r="C30" i="26"/>
  <c r="D29" i="26"/>
  <c r="C29" i="26"/>
  <c r="D28" i="26"/>
  <c r="C28" i="26"/>
  <c r="D27" i="26"/>
  <c r="C27" i="26"/>
  <c r="D24" i="26"/>
  <c r="C24" i="26"/>
  <c r="B24" i="26"/>
  <c r="D23" i="26"/>
  <c r="C23" i="26"/>
  <c r="B23" i="26"/>
  <c r="D22" i="26"/>
  <c r="C22" i="26"/>
  <c r="B22" i="26"/>
  <c r="D21" i="26"/>
  <c r="C21" i="26"/>
  <c r="B21" i="26"/>
  <c r="D17" i="26"/>
  <c r="C17" i="26"/>
  <c r="B17" i="26"/>
  <c r="D16" i="26"/>
  <c r="C16" i="26"/>
  <c r="D15" i="26"/>
  <c r="C15" i="26"/>
  <c r="D14" i="26"/>
  <c r="C14" i="26"/>
  <c r="D13" i="26"/>
  <c r="C13" i="26"/>
  <c r="D12" i="26"/>
  <c r="C12" i="26"/>
  <c r="D11" i="26"/>
  <c r="C11" i="26"/>
  <c r="B11" i="26"/>
  <c r="D10" i="26"/>
  <c r="C10" i="26"/>
  <c r="D9" i="26"/>
  <c r="C9" i="26"/>
  <c r="D8" i="26"/>
  <c r="C8" i="26"/>
  <c r="D41" i="27"/>
  <c r="C41" i="27"/>
  <c r="B41" i="27"/>
  <c r="D40" i="27"/>
  <c r="C40" i="27"/>
  <c r="B40" i="27"/>
  <c r="D39" i="27"/>
  <c r="C39" i="27"/>
  <c r="D36" i="27"/>
  <c r="C36" i="27"/>
  <c r="D33" i="27"/>
  <c r="C33" i="27"/>
  <c r="D30" i="27"/>
  <c r="C30" i="27"/>
  <c r="D29" i="27"/>
  <c r="C29" i="27"/>
  <c r="D28" i="27"/>
  <c r="C28" i="27"/>
  <c r="D27" i="27"/>
  <c r="C27" i="27"/>
  <c r="D24" i="27"/>
  <c r="C24" i="27"/>
  <c r="B24" i="27"/>
  <c r="D23" i="27"/>
  <c r="C23" i="27"/>
  <c r="B23" i="27"/>
  <c r="D22" i="27"/>
  <c r="C22" i="27"/>
  <c r="B22" i="27"/>
  <c r="D21" i="27"/>
  <c r="C21" i="27"/>
  <c r="B21" i="27"/>
  <c r="D17" i="27"/>
  <c r="C17" i="27"/>
  <c r="B17" i="27"/>
  <c r="D16" i="27"/>
  <c r="C16" i="27"/>
  <c r="D15" i="27"/>
  <c r="C15" i="27"/>
  <c r="D14" i="27"/>
  <c r="C14" i="27"/>
  <c r="D13" i="27"/>
  <c r="C13" i="27"/>
  <c r="D12" i="27"/>
  <c r="C12" i="27"/>
  <c r="D11" i="27"/>
  <c r="C11" i="27"/>
  <c r="B11" i="27"/>
  <c r="D10" i="27"/>
  <c r="C10" i="27"/>
  <c r="D9" i="27"/>
  <c r="C9" i="27"/>
  <c r="D8" i="27"/>
  <c r="C8" i="27"/>
  <c r="D41" i="28"/>
  <c r="B41" i="28"/>
  <c r="D40" i="28"/>
  <c r="C40" i="28"/>
  <c r="B40" i="28"/>
  <c r="D39" i="28"/>
  <c r="C39" i="28"/>
  <c r="D36" i="28"/>
  <c r="C36" i="28"/>
  <c r="D33" i="28"/>
  <c r="C33" i="28"/>
  <c r="D30" i="28"/>
  <c r="C30" i="28"/>
  <c r="D29" i="28"/>
  <c r="C29" i="28"/>
  <c r="D28" i="28"/>
  <c r="C28" i="28"/>
  <c r="D27" i="28"/>
  <c r="C27" i="28"/>
  <c r="D24" i="28"/>
  <c r="C24" i="28"/>
  <c r="B24" i="28"/>
  <c r="D23" i="28"/>
  <c r="B23" i="28"/>
  <c r="D22" i="28"/>
  <c r="B22" i="28"/>
  <c r="D21" i="28"/>
  <c r="C21" i="28"/>
  <c r="B21" i="28"/>
  <c r="D17" i="28"/>
  <c r="C17" i="28"/>
  <c r="B17" i="28"/>
  <c r="D16" i="28"/>
  <c r="C16" i="28"/>
  <c r="D15" i="28"/>
  <c r="C15" i="28"/>
  <c r="D14" i="28"/>
  <c r="C14" i="28"/>
  <c r="D13" i="28"/>
  <c r="C13" i="28"/>
  <c r="D12" i="28"/>
  <c r="C12" i="28"/>
  <c r="D11" i="28"/>
  <c r="C11" i="28"/>
  <c r="B11" i="28"/>
  <c r="D10" i="28"/>
  <c r="C10" i="28"/>
  <c r="D9" i="28"/>
  <c r="C9" i="28"/>
  <c r="D8" i="28"/>
  <c r="C8" i="28"/>
  <c r="D41" i="29"/>
  <c r="C41" i="29"/>
  <c r="B41" i="29"/>
  <c r="D40" i="29"/>
  <c r="C40" i="29"/>
  <c r="B40" i="29"/>
  <c r="D39" i="29"/>
  <c r="C39" i="29"/>
  <c r="D36" i="29"/>
  <c r="C36" i="29"/>
  <c r="D33" i="29"/>
  <c r="C33" i="29"/>
  <c r="D30" i="29"/>
  <c r="C30" i="29"/>
  <c r="D29" i="29"/>
  <c r="C29" i="29"/>
  <c r="D28" i="29"/>
  <c r="C28" i="29"/>
  <c r="D27" i="29"/>
  <c r="C27" i="29"/>
  <c r="D24" i="29"/>
  <c r="C24" i="29"/>
  <c r="B24" i="29"/>
  <c r="D23" i="29"/>
  <c r="C23" i="29"/>
  <c r="B23" i="29"/>
  <c r="D22" i="29"/>
  <c r="C22" i="29"/>
  <c r="B22" i="29"/>
  <c r="D21" i="29"/>
  <c r="C21" i="29"/>
  <c r="B21" i="29"/>
  <c r="D17" i="29"/>
  <c r="C17" i="29"/>
  <c r="B17" i="29"/>
  <c r="D16" i="29"/>
  <c r="C16" i="29"/>
  <c r="D15" i="29"/>
  <c r="C15" i="29"/>
  <c r="D14" i="29"/>
  <c r="C14" i="29"/>
  <c r="D13" i="29"/>
  <c r="C13" i="29"/>
  <c r="D12" i="29"/>
  <c r="C12" i="29"/>
  <c r="D11" i="29"/>
  <c r="C11" i="29"/>
  <c r="B11" i="29"/>
  <c r="D10" i="29"/>
  <c r="C10" i="29"/>
  <c r="D9" i="29"/>
  <c r="C9" i="29"/>
  <c r="D8" i="29"/>
  <c r="C8" i="29"/>
  <c r="D41" i="30"/>
  <c r="B41" i="30"/>
  <c r="D40" i="30"/>
  <c r="C40" i="30"/>
  <c r="B40" i="30"/>
  <c r="D39" i="30"/>
  <c r="C39" i="30"/>
  <c r="D36" i="30"/>
  <c r="C36" i="30"/>
  <c r="D33" i="30"/>
  <c r="C33" i="30"/>
  <c r="D30" i="30"/>
  <c r="C30" i="30"/>
  <c r="D29" i="30"/>
  <c r="C29" i="30"/>
  <c r="D28" i="30"/>
  <c r="C28" i="30"/>
  <c r="D27" i="30"/>
  <c r="C27" i="30"/>
  <c r="D24" i="30"/>
  <c r="C24" i="30"/>
  <c r="B24" i="30"/>
  <c r="D23" i="30"/>
  <c r="C23" i="30"/>
  <c r="B23" i="30"/>
  <c r="D22" i="30"/>
  <c r="C22" i="30"/>
  <c r="B22" i="30"/>
  <c r="D21" i="30"/>
  <c r="C21" i="30"/>
  <c r="B21" i="30"/>
  <c r="D17" i="30"/>
  <c r="C17" i="30"/>
  <c r="B17" i="30"/>
  <c r="D16" i="30"/>
  <c r="C16" i="30"/>
  <c r="D15" i="30"/>
  <c r="C15" i="30"/>
  <c r="D14" i="30"/>
  <c r="C14" i="30"/>
  <c r="D13" i="30"/>
  <c r="C13" i="30"/>
  <c r="D12" i="30"/>
  <c r="C12" i="30"/>
  <c r="D11" i="30"/>
  <c r="C11" i="30"/>
  <c r="B11" i="30"/>
  <c r="D10" i="30"/>
  <c r="C10" i="30"/>
  <c r="D9" i="30"/>
  <c r="C9" i="30"/>
  <c r="D8" i="30"/>
  <c r="C8" i="30"/>
  <c r="D41" i="31"/>
  <c r="B41" i="31"/>
  <c r="D40" i="31"/>
  <c r="C40" i="31"/>
  <c r="B40" i="31"/>
  <c r="D39" i="31"/>
  <c r="C39" i="31"/>
  <c r="D36" i="31"/>
  <c r="C36" i="31"/>
  <c r="D33" i="31"/>
  <c r="C33" i="31"/>
  <c r="D30" i="31"/>
  <c r="C30" i="31"/>
  <c r="D29" i="31"/>
  <c r="C29" i="31"/>
  <c r="D28" i="31"/>
  <c r="C28" i="31"/>
  <c r="D27" i="31"/>
  <c r="C27" i="31"/>
  <c r="D24" i="31"/>
  <c r="C24" i="31"/>
  <c r="B24" i="31"/>
  <c r="D23" i="31"/>
  <c r="B23" i="31"/>
  <c r="D22" i="31"/>
  <c r="B22" i="31"/>
  <c r="D21" i="31"/>
  <c r="C21" i="31"/>
  <c r="B21" i="31"/>
  <c r="D17" i="31"/>
  <c r="C17" i="31"/>
  <c r="B17" i="31"/>
  <c r="D16" i="31"/>
  <c r="C16" i="31"/>
  <c r="D15" i="31"/>
  <c r="C15" i="31"/>
  <c r="D14" i="31"/>
  <c r="C14" i="31"/>
  <c r="D13" i="31"/>
  <c r="C13" i="31"/>
  <c r="D12" i="31"/>
  <c r="C12" i="31"/>
  <c r="D11" i="31"/>
  <c r="C11" i="31"/>
  <c r="B11" i="31"/>
  <c r="D10" i="31"/>
  <c r="C10" i="31"/>
  <c r="D9" i="31"/>
  <c r="C9" i="31"/>
  <c r="D8" i="31"/>
  <c r="C8" i="31"/>
  <c r="D41" i="32"/>
  <c r="C41" i="32"/>
  <c r="B41" i="32"/>
  <c r="D40" i="32"/>
  <c r="C40" i="32"/>
  <c r="B40" i="32"/>
  <c r="D39" i="32"/>
  <c r="C39" i="32"/>
  <c r="D36" i="32"/>
  <c r="C36" i="32"/>
  <c r="D33" i="32"/>
  <c r="C33" i="32"/>
  <c r="D30" i="32"/>
  <c r="C30" i="32"/>
  <c r="D29" i="32"/>
  <c r="C29" i="32"/>
  <c r="D28" i="32"/>
  <c r="C28" i="32"/>
  <c r="D27" i="32"/>
  <c r="C27" i="32"/>
  <c r="D24" i="32"/>
  <c r="C24" i="32"/>
  <c r="B24" i="32"/>
  <c r="D23" i="32"/>
  <c r="C23" i="32"/>
  <c r="B23" i="32"/>
  <c r="D22" i="32"/>
  <c r="C22" i="32"/>
  <c r="B22" i="32"/>
  <c r="D21" i="32"/>
  <c r="C21" i="32"/>
  <c r="B21" i="32"/>
  <c r="D17" i="32"/>
  <c r="C17" i="32"/>
  <c r="B17" i="32"/>
  <c r="D16" i="32"/>
  <c r="C16" i="32"/>
  <c r="D15" i="32"/>
  <c r="C15" i="32"/>
  <c r="D14" i="32"/>
  <c r="C14" i="32"/>
  <c r="D13" i="32"/>
  <c r="C13" i="32"/>
  <c r="D12" i="32"/>
  <c r="C12" i="32"/>
  <c r="D11" i="32"/>
  <c r="C11" i="32"/>
  <c r="B11" i="32"/>
  <c r="D10" i="32"/>
  <c r="C10" i="32"/>
  <c r="D9" i="32"/>
  <c r="C9" i="32"/>
  <c r="D8" i="32"/>
  <c r="C8" i="32"/>
  <c r="D41" i="33"/>
  <c r="C41" i="33"/>
  <c r="B41" i="33"/>
  <c r="D40" i="33"/>
  <c r="C40" i="33"/>
  <c r="B40" i="33"/>
  <c r="D39" i="33"/>
  <c r="C39" i="33"/>
  <c r="D36" i="33"/>
  <c r="C36" i="33"/>
  <c r="D33" i="33"/>
  <c r="C33" i="33"/>
  <c r="D30" i="33"/>
  <c r="C30" i="33"/>
  <c r="D29" i="33"/>
  <c r="C29" i="33"/>
  <c r="D28" i="33"/>
  <c r="C28" i="33"/>
  <c r="D27" i="33"/>
  <c r="C27" i="33"/>
  <c r="D24" i="33"/>
  <c r="C24" i="33"/>
  <c r="B24" i="33"/>
  <c r="D23" i="33"/>
  <c r="C23" i="33"/>
  <c r="B23" i="33"/>
  <c r="D22" i="33"/>
  <c r="C22" i="33"/>
  <c r="B22" i="33"/>
  <c r="D21" i="33"/>
  <c r="C21" i="33"/>
  <c r="B21" i="33"/>
  <c r="D17" i="33"/>
  <c r="C17" i="33"/>
  <c r="B17" i="33"/>
  <c r="D16" i="33"/>
  <c r="C16" i="33"/>
  <c r="D15" i="33"/>
  <c r="C15" i="33"/>
  <c r="D14" i="33"/>
  <c r="C14" i="33"/>
  <c r="D13" i="33"/>
  <c r="C13" i="33"/>
  <c r="D12" i="33"/>
  <c r="C12" i="33"/>
  <c r="D11" i="33"/>
  <c r="C11" i="33"/>
  <c r="B11" i="33"/>
  <c r="D10" i="33"/>
  <c r="C10" i="33"/>
  <c r="D9" i="33"/>
  <c r="C9" i="33"/>
  <c r="D8" i="33"/>
  <c r="C8" i="33"/>
  <c r="D41" i="34"/>
  <c r="B41" i="34"/>
  <c r="D40" i="34"/>
  <c r="C40" i="34"/>
  <c r="B40" i="34"/>
  <c r="D39" i="34"/>
  <c r="C39" i="34"/>
  <c r="D36" i="34"/>
  <c r="C36" i="34"/>
  <c r="D33" i="34"/>
  <c r="C33" i="34"/>
  <c r="D30" i="34"/>
  <c r="C30" i="34"/>
  <c r="D29" i="34"/>
  <c r="C29" i="34"/>
  <c r="D28" i="34"/>
  <c r="C28" i="34"/>
  <c r="D27" i="34"/>
  <c r="C27" i="34"/>
  <c r="D24" i="34"/>
  <c r="C24" i="34"/>
  <c r="B24" i="34"/>
  <c r="D23" i="34"/>
  <c r="B23" i="34"/>
  <c r="D22" i="34"/>
  <c r="B22" i="34"/>
  <c r="D21" i="34"/>
  <c r="C21" i="34"/>
  <c r="B21" i="34"/>
  <c r="D17" i="34"/>
  <c r="C17" i="34"/>
  <c r="B17" i="34"/>
  <c r="D16" i="34"/>
  <c r="C16" i="34"/>
  <c r="D15" i="34"/>
  <c r="C15" i="34"/>
  <c r="D14" i="34"/>
  <c r="C14" i="34"/>
  <c r="D13" i="34"/>
  <c r="C13" i="34"/>
  <c r="D12" i="34"/>
  <c r="C12" i="34"/>
  <c r="D11" i="34"/>
  <c r="C11" i="34"/>
  <c r="B11" i="34"/>
  <c r="D10" i="34"/>
  <c r="C10" i="34"/>
  <c r="D9" i="34"/>
  <c r="C9" i="34"/>
  <c r="D8" i="34"/>
  <c r="C8" i="34"/>
  <c r="D41" i="35"/>
  <c r="C41" i="35"/>
  <c r="B41" i="35"/>
  <c r="D40" i="35"/>
  <c r="C40" i="35"/>
  <c r="B40" i="35"/>
  <c r="D39" i="35"/>
  <c r="C39" i="35"/>
  <c r="D36" i="35"/>
  <c r="C36" i="35"/>
  <c r="D33" i="35"/>
  <c r="C33" i="35"/>
  <c r="D30" i="35"/>
  <c r="C30" i="35"/>
  <c r="D29" i="35"/>
  <c r="C29" i="35"/>
  <c r="D28" i="35"/>
  <c r="C28" i="35"/>
  <c r="D27" i="35"/>
  <c r="C27" i="35"/>
  <c r="D24" i="35"/>
  <c r="C24" i="35"/>
  <c r="B24" i="35"/>
  <c r="D23" i="35"/>
  <c r="C23" i="35"/>
  <c r="B23" i="35"/>
  <c r="D22" i="35"/>
  <c r="C22" i="35"/>
  <c r="B22" i="35"/>
  <c r="D21" i="35"/>
  <c r="C21" i="35"/>
  <c r="B21" i="35"/>
  <c r="D17" i="35"/>
  <c r="C17" i="35"/>
  <c r="B17" i="35"/>
  <c r="D16" i="35"/>
  <c r="C16" i="35"/>
  <c r="D15" i="35"/>
  <c r="C15" i="35"/>
  <c r="D14" i="35"/>
  <c r="C14" i="35"/>
  <c r="D13" i="35"/>
  <c r="C13" i="35"/>
  <c r="D12" i="35"/>
  <c r="C12" i="35"/>
  <c r="D11" i="35"/>
  <c r="C11" i="35"/>
  <c r="B11" i="35"/>
  <c r="D10" i="35"/>
  <c r="C10" i="35"/>
  <c r="D9" i="35"/>
  <c r="C9" i="35"/>
  <c r="D8" i="35"/>
  <c r="C8" i="35"/>
  <c r="D41" i="36"/>
  <c r="B41" i="36"/>
  <c r="D40" i="36"/>
  <c r="C40" i="36"/>
  <c r="B40" i="36"/>
  <c r="D39" i="36"/>
  <c r="C39" i="36"/>
  <c r="D36" i="36"/>
  <c r="C36" i="36"/>
  <c r="D33" i="36"/>
  <c r="C33" i="36"/>
  <c r="D30" i="36"/>
  <c r="C30" i="36"/>
  <c r="D29" i="36"/>
  <c r="C29" i="36"/>
  <c r="D28" i="36"/>
  <c r="C28" i="36"/>
  <c r="D27" i="36"/>
  <c r="C27" i="36"/>
  <c r="D24" i="36"/>
  <c r="C24" i="36"/>
  <c r="B24" i="36"/>
  <c r="D23" i="36"/>
  <c r="B23" i="36"/>
  <c r="D22" i="36"/>
  <c r="B22" i="36"/>
  <c r="D21" i="36"/>
  <c r="C21" i="36"/>
  <c r="B21" i="36"/>
  <c r="D17" i="36"/>
  <c r="C17" i="36"/>
  <c r="B17" i="36"/>
  <c r="D16" i="36"/>
  <c r="C16" i="36"/>
  <c r="D15" i="36"/>
  <c r="C15" i="36"/>
  <c r="D14" i="36"/>
  <c r="C14" i="36"/>
  <c r="D13" i="36"/>
  <c r="C13" i="36"/>
  <c r="D12" i="36"/>
  <c r="C12" i="36"/>
  <c r="D11" i="36"/>
  <c r="C11" i="36"/>
  <c r="B11" i="36"/>
  <c r="D10" i="36"/>
  <c r="C10" i="36"/>
  <c r="D9" i="36"/>
  <c r="C9" i="36"/>
  <c r="D8" i="36"/>
  <c r="C8" i="36"/>
  <c r="D41" i="37"/>
  <c r="C41" i="37"/>
  <c r="B41" i="37"/>
  <c r="D40" i="37"/>
  <c r="C40" i="37"/>
  <c r="B40" i="37"/>
  <c r="D39" i="37"/>
  <c r="C39" i="37"/>
  <c r="D36" i="37"/>
  <c r="C36" i="37"/>
  <c r="D33" i="37"/>
  <c r="C33" i="37"/>
  <c r="D30" i="37"/>
  <c r="C30" i="37"/>
  <c r="D29" i="37"/>
  <c r="C29" i="37"/>
  <c r="D28" i="37"/>
  <c r="C28" i="37"/>
  <c r="D27" i="37"/>
  <c r="C27" i="37"/>
  <c r="D24" i="37"/>
  <c r="C24" i="37"/>
  <c r="B24" i="37"/>
  <c r="D23" i="37"/>
  <c r="C23" i="37"/>
  <c r="B23" i="37"/>
  <c r="D22" i="37"/>
  <c r="C22" i="37"/>
  <c r="B22" i="37"/>
  <c r="D21" i="37"/>
  <c r="C21" i="37"/>
  <c r="B21" i="37"/>
  <c r="D17" i="37"/>
  <c r="C17" i="37"/>
  <c r="B17" i="37"/>
  <c r="D16" i="37"/>
  <c r="C16" i="37"/>
  <c r="D15" i="37"/>
  <c r="C15" i="37"/>
  <c r="D14" i="37"/>
  <c r="C14" i="37"/>
  <c r="D13" i="37"/>
  <c r="C13" i="37"/>
  <c r="D12" i="37"/>
  <c r="C12" i="37"/>
  <c r="D11" i="37"/>
  <c r="C11" i="37"/>
  <c r="B11" i="37"/>
  <c r="D10" i="37"/>
  <c r="C10" i="37"/>
  <c r="D9" i="37"/>
  <c r="C9" i="37"/>
  <c r="D8" i="37"/>
  <c r="C8" i="37"/>
  <c r="D41" i="38"/>
  <c r="C41" i="38"/>
  <c r="B41" i="38"/>
  <c r="D40" i="38"/>
  <c r="C40" i="38"/>
  <c r="B40" i="38"/>
  <c r="D39" i="38"/>
  <c r="C39" i="38"/>
  <c r="D36" i="38"/>
  <c r="C36" i="38"/>
  <c r="D33" i="38"/>
  <c r="C33" i="38"/>
  <c r="D30" i="38"/>
  <c r="C30" i="38"/>
  <c r="D29" i="38"/>
  <c r="C29" i="38"/>
  <c r="D28" i="38"/>
  <c r="C28" i="38"/>
  <c r="D27" i="38"/>
  <c r="C27" i="38"/>
  <c r="D24" i="38"/>
  <c r="C24" i="38"/>
  <c r="B24" i="38"/>
  <c r="D23" i="38"/>
  <c r="C23" i="38"/>
  <c r="B23" i="38"/>
  <c r="D22" i="38"/>
  <c r="C22" i="38"/>
  <c r="B22" i="38"/>
  <c r="D21" i="38"/>
  <c r="C21" i="38"/>
  <c r="B21" i="38"/>
  <c r="D17" i="38"/>
  <c r="C17" i="38"/>
  <c r="B17" i="38"/>
  <c r="D16" i="38"/>
  <c r="C16" i="38"/>
  <c r="D15" i="38"/>
  <c r="C15" i="38"/>
  <c r="D14" i="38"/>
  <c r="C14" i="38"/>
  <c r="D13" i="38"/>
  <c r="C13" i="38"/>
  <c r="D12" i="38"/>
  <c r="C12" i="38"/>
  <c r="D11" i="38"/>
  <c r="C11" i="38"/>
  <c r="B11" i="38"/>
  <c r="D10" i="38"/>
  <c r="C10" i="38"/>
  <c r="D9" i="38"/>
  <c r="C9" i="38"/>
  <c r="D8" i="38"/>
  <c r="C8" i="38"/>
  <c r="D41" i="39"/>
  <c r="B41" i="39"/>
  <c r="D40" i="39"/>
  <c r="C40" i="39"/>
  <c r="B40" i="39"/>
  <c r="D39" i="39"/>
  <c r="C39" i="39"/>
  <c r="D36" i="39"/>
  <c r="C36" i="39"/>
  <c r="D33" i="39"/>
  <c r="C33" i="39"/>
  <c r="D30" i="39"/>
  <c r="C30" i="39"/>
  <c r="D29" i="39"/>
  <c r="C29" i="39"/>
  <c r="D28" i="39"/>
  <c r="C28" i="39"/>
  <c r="D27" i="39"/>
  <c r="C27" i="39"/>
  <c r="D24" i="39"/>
  <c r="C24" i="39"/>
  <c r="B24" i="39"/>
  <c r="D23" i="39"/>
  <c r="B23" i="39"/>
  <c r="D22" i="39"/>
  <c r="B22" i="39"/>
  <c r="D21" i="39"/>
  <c r="C21" i="39"/>
  <c r="B21" i="39"/>
  <c r="D17" i="39"/>
  <c r="C17" i="39"/>
  <c r="B17" i="39"/>
  <c r="D16" i="39"/>
  <c r="C16" i="39"/>
  <c r="D15" i="39"/>
  <c r="C15" i="39"/>
  <c r="D14" i="39"/>
  <c r="C14" i="39"/>
  <c r="D13" i="39"/>
  <c r="C13" i="39"/>
  <c r="D12" i="39"/>
  <c r="C12" i="39"/>
  <c r="D11" i="39"/>
  <c r="C11" i="39"/>
  <c r="B11" i="39"/>
  <c r="D10" i="39"/>
  <c r="C10" i="39"/>
  <c r="D9" i="39"/>
  <c r="C9" i="39"/>
  <c r="D8" i="39"/>
  <c r="C8" i="39"/>
  <c r="D41" i="40"/>
  <c r="C41" i="40"/>
  <c r="B41" i="40"/>
  <c r="D40" i="40"/>
  <c r="C40" i="40"/>
  <c r="B40" i="40"/>
  <c r="D39" i="40"/>
  <c r="C39" i="40"/>
  <c r="D36" i="40"/>
  <c r="C36" i="40"/>
  <c r="D33" i="40"/>
  <c r="C33" i="40"/>
  <c r="D30" i="40"/>
  <c r="C30" i="40"/>
  <c r="D29" i="40"/>
  <c r="C29" i="40"/>
  <c r="D28" i="40"/>
  <c r="C28" i="40"/>
  <c r="D27" i="40"/>
  <c r="C27" i="40"/>
  <c r="D24" i="40"/>
  <c r="C24" i="40"/>
  <c r="B24" i="40"/>
  <c r="D23" i="40"/>
  <c r="C23" i="40"/>
  <c r="B23" i="40"/>
  <c r="D22" i="40"/>
  <c r="C22" i="40"/>
  <c r="B22" i="40"/>
  <c r="D21" i="40"/>
  <c r="C21" i="40"/>
  <c r="B21" i="40"/>
  <c r="D17" i="40"/>
  <c r="C17" i="40"/>
  <c r="B17" i="40"/>
  <c r="D16" i="40"/>
  <c r="C16" i="40"/>
  <c r="D15" i="40"/>
  <c r="C15" i="40"/>
  <c r="D14" i="40"/>
  <c r="C14" i="40"/>
  <c r="D13" i="40"/>
  <c r="C13" i="40"/>
  <c r="D12" i="40"/>
  <c r="C12" i="40"/>
  <c r="D11" i="40"/>
  <c r="C11" i="40"/>
  <c r="B11" i="40"/>
  <c r="D10" i="40"/>
  <c r="C10" i="40"/>
  <c r="D9" i="40"/>
  <c r="C9" i="40"/>
  <c r="D8" i="40"/>
  <c r="C8" i="40"/>
  <c r="D41" i="41"/>
  <c r="C41" i="41"/>
  <c r="B41" i="41"/>
  <c r="D40" i="41"/>
  <c r="C40" i="41"/>
  <c r="B40" i="41"/>
  <c r="D39" i="41"/>
  <c r="C39" i="41"/>
  <c r="D36" i="41"/>
  <c r="C36" i="41"/>
  <c r="D33" i="41"/>
  <c r="C33" i="41"/>
  <c r="D30" i="41"/>
  <c r="C30" i="41"/>
  <c r="D29" i="41"/>
  <c r="C29" i="41"/>
  <c r="D28" i="41"/>
  <c r="C28" i="41"/>
  <c r="D27" i="41"/>
  <c r="C27" i="41"/>
  <c r="D24" i="41"/>
  <c r="C24" i="41"/>
  <c r="B24" i="41"/>
  <c r="D23" i="41"/>
  <c r="C23" i="41"/>
  <c r="B23" i="41"/>
  <c r="D22" i="41"/>
  <c r="C22" i="41"/>
  <c r="B22" i="41"/>
  <c r="D21" i="41"/>
  <c r="C21" i="41"/>
  <c r="B21" i="41"/>
  <c r="D17" i="41"/>
  <c r="C17" i="41"/>
  <c r="B17" i="41"/>
  <c r="D16" i="41"/>
  <c r="C16" i="41"/>
  <c r="D15" i="41"/>
  <c r="C15" i="41"/>
  <c r="D14" i="41"/>
  <c r="C14" i="41"/>
  <c r="D13" i="41"/>
  <c r="C13" i="41"/>
  <c r="D12" i="41"/>
  <c r="C12" i="41"/>
  <c r="D11" i="41"/>
  <c r="C11" i="41"/>
  <c r="B11" i="41"/>
  <c r="D10" i="41"/>
  <c r="C10" i="41"/>
  <c r="D9" i="41"/>
  <c r="C9" i="41"/>
  <c r="D8" i="41"/>
  <c r="C8" i="41"/>
  <c r="D41" i="42"/>
  <c r="B41" i="42"/>
  <c r="D40" i="42"/>
  <c r="C40" i="42"/>
  <c r="B40" i="42"/>
  <c r="D39" i="42"/>
  <c r="C39" i="42"/>
  <c r="D36" i="42"/>
  <c r="C36" i="42"/>
  <c r="D33" i="42"/>
  <c r="C33" i="42"/>
  <c r="D30" i="42"/>
  <c r="C30" i="42"/>
  <c r="D29" i="42"/>
  <c r="C29" i="42"/>
  <c r="D28" i="42"/>
  <c r="C28" i="42"/>
  <c r="D27" i="42"/>
  <c r="C27" i="42"/>
  <c r="D24" i="42"/>
  <c r="C24" i="42"/>
  <c r="B24" i="42"/>
  <c r="D23" i="42"/>
  <c r="B23" i="42"/>
  <c r="D22" i="42"/>
  <c r="B22" i="42"/>
  <c r="D21" i="42"/>
  <c r="C21" i="42"/>
  <c r="B21" i="42"/>
  <c r="D17" i="42"/>
  <c r="C17" i="42"/>
  <c r="B17" i="42"/>
  <c r="D16" i="42"/>
  <c r="C16" i="42"/>
  <c r="D15" i="42"/>
  <c r="C15" i="42"/>
  <c r="D14" i="42"/>
  <c r="C14" i="42"/>
  <c r="D13" i="42"/>
  <c r="C13" i="42"/>
  <c r="D12" i="42"/>
  <c r="C12" i="42"/>
  <c r="D11" i="42"/>
  <c r="C11" i="42"/>
  <c r="B11" i="42"/>
  <c r="D10" i="42"/>
  <c r="C10" i="42"/>
  <c r="D9" i="42"/>
  <c r="C9" i="42"/>
  <c r="D8" i="42"/>
  <c r="C8" i="42"/>
  <c r="D41" i="43"/>
  <c r="C41" i="43"/>
  <c r="B41" i="43"/>
  <c r="D40" i="43"/>
  <c r="C40" i="43"/>
  <c r="B40" i="43"/>
  <c r="D39" i="43"/>
  <c r="C39" i="43"/>
  <c r="D36" i="43"/>
  <c r="C36" i="43"/>
  <c r="D33" i="43"/>
  <c r="C33" i="43"/>
  <c r="D30" i="43"/>
  <c r="C30" i="43"/>
  <c r="D29" i="43"/>
  <c r="C29" i="43"/>
  <c r="D28" i="43"/>
  <c r="C28" i="43"/>
  <c r="D27" i="43"/>
  <c r="C27" i="43"/>
  <c r="D24" i="43"/>
  <c r="C24" i="43"/>
  <c r="B24" i="43"/>
  <c r="D23" i="43"/>
  <c r="C23" i="43"/>
  <c r="B23" i="43"/>
  <c r="D22" i="43"/>
  <c r="C22" i="43"/>
  <c r="B22" i="43"/>
  <c r="D21" i="43"/>
  <c r="C21" i="43"/>
  <c r="B21" i="43"/>
  <c r="D17" i="43"/>
  <c r="C17" i="43"/>
  <c r="B17" i="43"/>
  <c r="D16" i="43"/>
  <c r="C16" i="43"/>
  <c r="D15" i="43"/>
  <c r="C15" i="43"/>
  <c r="D14" i="43"/>
  <c r="C14" i="43"/>
  <c r="D13" i="43"/>
  <c r="C13" i="43"/>
  <c r="D12" i="43"/>
  <c r="C12" i="43"/>
  <c r="D11" i="43"/>
  <c r="C11" i="43"/>
  <c r="B11" i="43"/>
  <c r="D10" i="43"/>
  <c r="C10" i="43"/>
  <c r="D9" i="43"/>
  <c r="C9" i="43"/>
  <c r="D8" i="43"/>
  <c r="C8" i="43"/>
  <c r="D41" i="10"/>
  <c r="B41" i="10"/>
  <c r="D40" i="10"/>
  <c r="C40" i="10"/>
  <c r="B40" i="10"/>
  <c r="D39" i="10"/>
  <c r="C39" i="10"/>
  <c r="D36" i="10"/>
  <c r="C36" i="10"/>
  <c r="D33" i="10"/>
  <c r="C33" i="10"/>
  <c r="D30" i="10"/>
  <c r="C30" i="10"/>
  <c r="D29" i="10"/>
  <c r="C29" i="10"/>
  <c r="D28" i="10"/>
  <c r="C28" i="10"/>
  <c r="D27" i="10"/>
  <c r="C27" i="10"/>
  <c r="D24" i="10"/>
  <c r="C24" i="10"/>
  <c r="B24" i="10"/>
  <c r="D23" i="10"/>
  <c r="B23" i="10"/>
  <c r="D22" i="10"/>
  <c r="B22" i="10"/>
  <c r="D21" i="10"/>
  <c r="C21" i="10"/>
  <c r="B21" i="10"/>
  <c r="D17" i="10"/>
  <c r="C17" i="10"/>
  <c r="B17" i="10"/>
  <c r="D16" i="10"/>
  <c r="C16" i="10"/>
  <c r="D15" i="10"/>
  <c r="C15" i="10"/>
  <c r="D14" i="10"/>
  <c r="C14" i="10"/>
  <c r="D13" i="10"/>
  <c r="C13" i="10"/>
  <c r="D12" i="10"/>
  <c r="C12" i="10"/>
  <c r="D11" i="10"/>
  <c r="C11" i="10"/>
  <c r="B11" i="10"/>
  <c r="D10" i="10"/>
  <c r="C10" i="10"/>
  <c r="D9" i="10"/>
  <c r="C9" i="10"/>
  <c r="D8" i="10"/>
  <c r="C8" i="10"/>
  <c r="D17" i="12"/>
  <c r="B43" i="45"/>
  <c r="C41" i="12" s="1"/>
  <c r="B42" i="45"/>
  <c r="B41" i="45"/>
  <c r="B38" i="45"/>
  <c r="C36" i="12" s="1"/>
  <c r="B35" i="45"/>
  <c r="B25" i="45"/>
  <c r="B24" i="45"/>
  <c r="B23" i="45"/>
  <c r="C22" i="12" s="1"/>
  <c r="B11" i="45"/>
  <c r="C11" i="12"/>
  <c r="C8" i="12"/>
  <c r="B41" i="12"/>
  <c r="B40" i="12"/>
  <c r="B22" i="12"/>
  <c r="B21" i="12"/>
  <c r="C16" i="12"/>
  <c r="D15" i="12"/>
  <c r="D10" i="12"/>
  <c r="D29" i="12"/>
  <c r="D24" i="12"/>
  <c r="D23" i="12"/>
  <c r="C24" i="12"/>
  <c r="C23" i="12"/>
  <c r="C21" i="12"/>
  <c r="C27" i="12"/>
  <c r="C28" i="12"/>
  <c r="D33" i="12"/>
  <c r="C33" i="12"/>
  <c r="D39" i="12"/>
  <c r="C39" i="12"/>
  <c r="D40" i="12"/>
  <c r="C40" i="12"/>
  <c r="D14" i="12"/>
  <c r="D36" i="12"/>
  <c r="C15" i="12" l="1"/>
  <c r="B10" i="12"/>
  <c r="B29" i="12"/>
  <c r="C13" i="12"/>
  <c r="B15" i="12"/>
  <c r="B11" i="12"/>
  <c r="B16" i="12"/>
</calcChain>
</file>

<file path=xl/sharedStrings.xml><?xml version="1.0" encoding="utf-8"?>
<sst xmlns="http://schemas.openxmlformats.org/spreadsheetml/2006/main" count="1534" uniqueCount="109">
  <si>
    <t>Total</t>
  </si>
  <si>
    <t>Estados Unidos Mexicanos</t>
  </si>
  <si>
    <t>Población</t>
  </si>
  <si>
    <t>Indicadores</t>
  </si>
  <si>
    <t xml:space="preserve">     Promedio de consultas prenatales por embarazada</t>
  </si>
  <si>
    <t xml:space="preserve">     Promedio de consultas por puérpera atendida</t>
  </si>
  <si>
    <t xml:space="preserve">     Displasias por mil detecciones de CaCu</t>
  </si>
  <si>
    <t xml:space="preserve">     Positivas de CaCu por mil detecciones </t>
  </si>
  <si>
    <t xml:space="preserve">     Consultas por mil MEF</t>
  </si>
  <si>
    <t>Diabetes mellitus</t>
  </si>
  <si>
    <t xml:space="preserve">    Detecciones por mil habitantes</t>
  </si>
  <si>
    <t>Hipertensión arterial</t>
  </si>
  <si>
    <t>Tuberculosis</t>
  </si>
  <si>
    <t xml:space="preserve">     Detecciones por mil habitantes</t>
  </si>
  <si>
    <t xml:space="preserve">     Proporción de ingresos / casos en tratamiento</t>
  </si>
  <si>
    <t>Salud de la mujer</t>
  </si>
  <si>
    <t xml:space="preserve">     Casos en tratamiento por cien mil habitantes</t>
  </si>
  <si>
    <t>Aguascalientes</t>
  </si>
  <si>
    <t>Baja California</t>
  </si>
  <si>
    <t>Baja California Sur</t>
  </si>
  <si>
    <t>Campeche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</si>
  <si>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</si>
  <si>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</si>
  <si>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</si>
  <si>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</si>
  <si>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</si>
  <si>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</si>
  <si>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</si>
  <si>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</si>
  <si>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</si>
  <si>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</si>
  <si>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Morelos</t>
  </si>
  <si>
    <t>Nayarit</t>
  </si>
  <si>
    <t>Nuevo León</t>
  </si>
  <si>
    <t>Oaxaca</t>
  </si>
  <si>
    <t>Puebla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</si>
  <si>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</si>
  <si>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</si>
  <si>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</si>
  <si>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</si>
  <si>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</si>
  <si>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</si>
  <si>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</si>
  <si>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Yucatán</t>
  </si>
  <si>
    <t>Zacatecas</t>
  </si>
  <si>
    <t>Coahuila de Zaragoza</t>
  </si>
  <si>
    <t>Michoacán de Ocampo</t>
  </si>
  <si>
    <t>Querétaro de Arteaga</t>
  </si>
  <si>
    <t>Veracruz de Ignacio de la Llave</t>
  </si>
  <si>
    <t xml:space="preserve">     Promedio de puérperas atendidas</t>
  </si>
  <si>
    <t>No asegurada</t>
  </si>
  <si>
    <t>Asegurada</t>
  </si>
  <si>
    <t xml:space="preserve">     Porcentaje  de embarazadas captadas en el primer trimestre</t>
  </si>
  <si>
    <t>Salud Perinatal</t>
  </si>
  <si>
    <t>Planificación Familiar</t>
  </si>
  <si>
    <t xml:space="preserve">     Porcentaje  de intervenciones quirúrgicas en hombres</t>
  </si>
  <si>
    <t xml:space="preserve">     Detecciones de CaCu por mil MEF    1/</t>
  </si>
  <si>
    <t xml:space="preserve">     Embarazadas atendidas por mil MEF    1/</t>
  </si>
  <si>
    <t xml:space="preserve">     Detecciones de cáncer de mama por mil MEF   1/</t>
  </si>
  <si>
    <t xml:space="preserve">     Nuevas aceptantes por mil MEF    1/</t>
  </si>
  <si>
    <t xml:space="preserve">     Usuarias activas por mil MEF     1/</t>
  </si>
  <si>
    <t>1/  Para el cálculo de este indicador se consideró como denominador la población de mujeres en edad fértil.</t>
  </si>
  <si>
    <t>Coahuila</t>
  </si>
  <si>
    <t>Michoacán</t>
  </si>
  <si>
    <t>Querétaro</t>
  </si>
  <si>
    <t>Veracruz</t>
  </si>
  <si>
    <t>MEF</t>
  </si>
  <si>
    <t>Población no asegurada</t>
  </si>
  <si>
    <t>Población asegurada</t>
  </si>
  <si>
    <t xml:space="preserve">     Consultas prenatales </t>
  </si>
  <si>
    <t xml:space="preserve">     Primera vez (Por trimestre gestacional)</t>
  </si>
  <si>
    <t xml:space="preserve">     Primer trimestre</t>
  </si>
  <si>
    <t xml:space="preserve">     Puérperas atendidas primera vez</t>
  </si>
  <si>
    <t xml:space="preserve">     Nacimientos </t>
  </si>
  <si>
    <t xml:space="preserve">     Cesáreas</t>
  </si>
  <si>
    <t xml:space="preserve">     Nacidos vivos </t>
  </si>
  <si>
    <t xml:space="preserve">     Bajo peso</t>
  </si>
  <si>
    <t xml:space="preserve">     Muertes intrauterinas </t>
  </si>
  <si>
    <t xml:space="preserve">     Muertes maternas </t>
  </si>
  <si>
    <t xml:space="preserve">     Detecciones de CaCu </t>
  </si>
  <si>
    <t xml:space="preserve">     Displasias  de CaCu</t>
  </si>
  <si>
    <t xml:space="preserve">     Positivas de CaCu  </t>
  </si>
  <si>
    <t xml:space="preserve">     Detecciones de cáncer de mama </t>
  </si>
  <si>
    <t xml:space="preserve">     Consultas </t>
  </si>
  <si>
    <t xml:space="preserve">     Intervenciones quirúrgicas </t>
  </si>
  <si>
    <t xml:space="preserve">     Intervenciones quirúrgicas en hombres</t>
  </si>
  <si>
    <t xml:space="preserve">     Nuevas aceptantes </t>
  </si>
  <si>
    <t xml:space="preserve">     Usuarias activas </t>
  </si>
  <si>
    <t xml:space="preserve">    Detecciones</t>
  </si>
  <si>
    <t xml:space="preserve">    Detecciones </t>
  </si>
  <si>
    <t xml:space="preserve">     Detecciones </t>
  </si>
  <si>
    <t xml:space="preserve">     Casos en tratamiento </t>
  </si>
  <si>
    <t xml:space="preserve">     Ingresos </t>
  </si>
  <si>
    <t xml:space="preserve">     Embarazadas atendidas </t>
  </si>
  <si>
    <t xml:space="preserve">     Consultas a puérpera </t>
  </si>
  <si>
    <t>Total nacional</t>
  </si>
  <si>
    <t xml:space="preserve">     Detecciones   </t>
  </si>
  <si>
    <t>Detecciones de cacu</t>
  </si>
  <si>
    <t xml:space="preserve">     Porcentaje  de nacimientos por cesárea  *</t>
  </si>
  <si>
    <t xml:space="preserve">     Porcentaje  de nacidos vivos de bajo peso  *</t>
  </si>
  <si>
    <t xml:space="preserve">     Nacimientos atendidos por mil MEF     1/  *</t>
  </si>
  <si>
    <t xml:space="preserve">     Nacidos vivos por mil habitantes  *</t>
  </si>
  <si>
    <t xml:space="preserve">     Muertes intrauterinas por mil nacidos vivos  *</t>
  </si>
  <si>
    <t xml:space="preserve">     Muertes maternas por diez mil nacidos vivos  *</t>
  </si>
  <si>
    <t>* Incluye información de Programa de Protección Social, en Salud, Seguro Popular.</t>
  </si>
  <si>
    <t>sedeNA</t>
  </si>
  <si>
    <t>Proyecciones de la Población de México 2005 - 2030. CONAPO, 2010.</t>
  </si>
  <si>
    <t>Indicadores de programas sustantivos, 2013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</si>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</sst>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General_)"/>
    <numFmt numFmtId="166" formatCode="0.0"/>
    <numFmt numFmtId="167" formatCode="_(* #,##0_);_(* \(#,##0\);_(* &quot;-&quot;??_);_(@_)"/>
    <numFmt numFmtId="168" formatCode="#\ ##0\ \ ;#\ ##0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b/>
      <sz val="8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49">
    <xf numFmtId="0" fontId="0" fillId="0" borderId="0" xfId="0"/>
    <xf numFmtId="0" fontId="4" fillId="0" borderId="0" xfId="2" quotePrefix="1" applyFont="1" applyFill="1" applyAlignment="1">
      <alignment horizontal="left"/>
    </xf>
    <xf numFmtId="0" fontId="3" fillId="0" borderId="0" xfId="2" applyFont="1" applyFill="1" applyBorder="1"/>
    <xf numFmtId="0" fontId="4" fillId="0" borderId="0" xfId="2" applyFont="1" applyFill="1" applyBorder="1"/>
    <xf numFmtId="0" fontId="3" fillId="0" borderId="0" xfId="2" applyFont="1" applyFill="1"/>
    <xf numFmtId="0" fontId="5" fillId="0" borderId="0" xfId="2" quotePrefix="1" applyFont="1" applyFill="1" applyBorder="1" applyAlignment="1">
      <alignment horizontal="left"/>
    </xf>
    <xf numFmtId="0" fontId="6" fillId="0" borderId="0" xfId="2" applyFont="1" applyFill="1" applyBorder="1"/>
    <xf numFmtId="0" fontId="6" fillId="0" borderId="0" xfId="2" applyFont="1" applyFill="1"/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horizontal="center" vertical="center" wrapText="1"/>
    </xf>
    <xf numFmtId="0" fontId="2" fillId="0" borderId="0" xfId="2" applyFont="1" applyFill="1" applyBorder="1"/>
    <xf numFmtId="1" fontId="2" fillId="0" borderId="0" xfId="2" applyNumberFormat="1" applyFont="1" applyFill="1" applyBorder="1" applyAlignment="1" applyProtection="1">
      <alignment horizontal="left"/>
      <protection locked="0"/>
    </xf>
    <xf numFmtId="1" fontId="2" fillId="0" borderId="0" xfId="2" quotePrefix="1" applyNumberFormat="1" applyFont="1" applyFill="1" applyBorder="1" applyAlignment="1" applyProtection="1">
      <alignment horizontal="left"/>
      <protection locked="0"/>
    </xf>
    <xf numFmtId="0" fontId="2" fillId="0" borderId="1" xfId="2" applyFont="1" applyFill="1" applyBorder="1"/>
    <xf numFmtId="0" fontId="2" fillId="0" borderId="0" xfId="2" applyFont="1" applyFill="1"/>
    <xf numFmtId="166" fontId="7" fillId="0" borderId="0" xfId="2" applyNumberFormat="1" applyFont="1" applyFill="1" applyBorder="1" applyAlignment="1" applyProtection="1">
      <alignment horizontal="left"/>
    </xf>
    <xf numFmtId="166" fontId="2" fillId="0" borderId="0" xfId="2" applyNumberFormat="1" applyFont="1" applyFill="1" applyBorder="1" applyAlignment="1" applyProtection="1">
      <alignment horizontal="left"/>
    </xf>
    <xf numFmtId="2" fontId="7" fillId="0" borderId="0" xfId="2" applyNumberFormat="1" applyFont="1" applyFill="1" applyBorder="1" applyAlignment="1" applyProtection="1">
      <alignment horizontal="left"/>
    </xf>
    <xf numFmtId="2" fontId="2" fillId="0" borderId="0" xfId="2" applyNumberFormat="1" applyFont="1" applyFill="1" applyBorder="1" applyAlignment="1" applyProtection="1">
      <alignment horizontal="left"/>
    </xf>
    <xf numFmtId="0" fontId="3" fillId="0" borderId="1" xfId="2" applyFont="1" applyFill="1" applyBorder="1"/>
    <xf numFmtId="168" fontId="4" fillId="0" borderId="0" xfId="2" applyNumberFormat="1" applyFont="1" applyFill="1" applyBorder="1"/>
    <xf numFmtId="0" fontId="7" fillId="0" borderId="1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right"/>
    </xf>
    <xf numFmtId="0" fontId="8" fillId="0" borderId="0" xfId="2" applyFont="1" applyFill="1"/>
    <xf numFmtId="0" fontId="0" fillId="0" borderId="0" xfId="2" applyFont="1" applyFill="1"/>
    <xf numFmtId="166" fontId="2" fillId="0" borderId="0" xfId="2" applyNumberFormat="1" applyFont="1" applyFill="1" applyAlignment="1">
      <alignment horizontal="right" indent="2"/>
    </xf>
    <xf numFmtId="0" fontId="2" fillId="0" borderId="0" xfId="2" applyFont="1" applyFill="1" applyAlignment="1">
      <alignment horizontal="right" indent="2"/>
    </xf>
    <xf numFmtId="166" fontId="2" fillId="0" borderId="1" xfId="2" applyNumberFormat="1" applyFont="1" applyFill="1" applyBorder="1" applyAlignment="1">
      <alignment horizontal="right" indent="1"/>
    </xf>
    <xf numFmtId="0" fontId="2" fillId="0" borderId="1" xfId="2" applyFont="1" applyFill="1" applyBorder="1" applyAlignment="1">
      <alignment horizontal="right" indent="1"/>
    </xf>
    <xf numFmtId="166" fontId="2" fillId="0" borderId="0" xfId="2" applyNumberFormat="1" applyFont="1" applyFill="1" applyAlignment="1">
      <alignment horizontal="right" indent="1"/>
    </xf>
    <xf numFmtId="0" fontId="2" fillId="0" borderId="0" xfId="2" applyFont="1" applyFill="1" applyAlignment="1">
      <alignment horizontal="right" indent="1"/>
    </xf>
    <xf numFmtId="0" fontId="0" fillId="0" borderId="0" xfId="2" applyFont="1" applyFill="1" applyAlignment="1">
      <alignment horizontal="right" indent="2"/>
    </xf>
    <xf numFmtId="0" fontId="0" fillId="0" borderId="1" xfId="2" applyFont="1" applyFill="1" applyBorder="1" applyAlignment="1">
      <alignment horizontal="right" indent="2"/>
    </xf>
    <xf numFmtId="0" fontId="2" fillId="0" borderId="1" xfId="2" applyFont="1" applyFill="1" applyBorder="1" applyAlignment="1">
      <alignment horizontal="right" indent="2"/>
    </xf>
    <xf numFmtId="0" fontId="5" fillId="0" borderId="0" xfId="2" applyFont="1" applyFill="1" applyBorder="1" applyAlignment="1">
      <alignment horizontal="left"/>
    </xf>
    <xf numFmtId="165" fontId="2" fillId="0" borderId="0" xfId="2" applyNumberFormat="1" applyFont="1" applyFill="1" applyBorder="1" applyAlignment="1" applyProtection="1">
      <alignment vertical="center"/>
    </xf>
    <xf numFmtId="1" fontId="2" fillId="0" borderId="0" xfId="2" applyNumberFormat="1" applyFont="1" applyFill="1" applyAlignment="1">
      <alignment horizontal="right" indent="2"/>
    </xf>
    <xf numFmtId="165" fontId="7" fillId="0" borderId="0" xfId="2" applyNumberFormat="1" applyFont="1" applyFill="1" applyBorder="1" applyAlignment="1" applyProtection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2" fillId="0" borderId="0" xfId="2" applyFont="1" applyFill="1" applyAlignment="1">
      <alignment vertical="center"/>
    </xf>
    <xf numFmtId="0" fontId="2" fillId="0" borderId="0" xfId="2" applyFont="1" applyFill="1" applyBorder="1" applyAlignment="1">
      <alignment horizontal="right" indent="2"/>
    </xf>
    <xf numFmtId="167" fontId="2" fillId="0" borderId="0" xfId="1" applyNumberFormat="1" applyFont="1" applyFill="1" applyAlignment="1">
      <alignment horizontal="right" indent="2"/>
    </xf>
    <xf numFmtId="0" fontId="0" fillId="0" borderId="0" xfId="0" applyFill="1"/>
    <xf numFmtId="166" fontId="9" fillId="0" borderId="0" xfId="2" applyNumberFormat="1" applyFont="1" applyFill="1" applyBorder="1" applyAlignment="1" applyProtection="1">
      <alignment horizontal="left"/>
    </xf>
    <xf numFmtId="1" fontId="0" fillId="0" borderId="0" xfId="2" applyNumberFormat="1" applyFont="1" applyFill="1"/>
    <xf numFmtId="165" fontId="7" fillId="0" borderId="2" xfId="2" applyNumberFormat="1" applyFont="1" applyFill="1" applyBorder="1" applyAlignment="1" applyProtection="1">
      <alignment horizontal="center" vertical="center" wrapText="1"/>
    </xf>
    <xf numFmtId="165" fontId="7" fillId="0" borderId="1" xfId="2" quotePrefix="1" applyNumberFormat="1" applyFont="1" applyFill="1" applyBorder="1" applyAlignment="1" applyProtection="1">
      <alignment horizontal="center" vertical="center" wrapText="1"/>
    </xf>
    <xf numFmtId="165" fontId="7" fillId="0" borderId="1" xfId="2" applyNumberFormat="1" applyFont="1" applyFill="1" applyBorder="1" applyAlignment="1" applyProtection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</cellXfs>
  <cellStyles count="3">
    <cellStyle name="          _x000d__x000a_386grabber=VGA.3GR_x000d__x000a_" xfId="2"/>
    <cellStyle name="Millares" xfId="1" builtinId="3"/>
    <cellStyle name="Normal" xfId="0" builtinId="0"/>
  </cellStyles>
  <dxfs count="36"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D48"/>
  <sheetViews>
    <sheetView tabSelected="1" workbookViewId="0">
      <selection activeCell="C39" sqref="C39"/>
    </sheetView>
  </sheetViews>
  <sheetFormatPr baseColWidth="10" defaultRowHeight="12.75" x14ac:dyDescent="0.2"/>
  <cols>
    <col min="1" max="1" width="44.7109375" style="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107</v>
      </c>
      <c r="B1" s="2"/>
      <c r="C1" s="2"/>
      <c r="D1" s="2"/>
    </row>
    <row r="2" spans="1:4" s="4" customFormat="1" x14ac:dyDescent="0.2">
      <c r="A2" s="3" t="s">
        <v>1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5" t="s">
        <v>3</v>
      </c>
      <c r="B4" s="45" t="s">
        <v>0</v>
      </c>
      <c r="C4" s="48" t="s">
        <v>2</v>
      </c>
      <c r="D4" s="48"/>
    </row>
    <row r="5" spans="1:4" s="9" customFormat="1" ht="18" customHeight="1" x14ac:dyDescent="0.2">
      <c r="A5" s="46"/>
      <c r="B5" s="47"/>
      <c r="C5" s="21" t="s">
        <v>50</v>
      </c>
      <c r="D5" s="21" t="s">
        <v>51</v>
      </c>
    </row>
    <row r="6" spans="1:4" x14ac:dyDescent="0.2">
      <c r="A6" s="10"/>
      <c r="B6" s="14"/>
      <c r="C6" s="14"/>
      <c r="D6" s="14"/>
    </row>
    <row r="7" spans="1:4" x14ac:dyDescent="0.2">
      <c r="A7" s="15" t="s">
        <v>53</v>
      </c>
      <c r="B7" s="14"/>
      <c r="C7" s="14"/>
      <c r="D7" s="14"/>
    </row>
    <row r="8" spans="1:4" x14ac:dyDescent="0.2">
      <c r="A8" s="16" t="s">
        <v>4</v>
      </c>
      <c r="B8" s="25">
        <f>+Totalnal!$B$8/Totalnal!$B$9</f>
        <v>5.4190270692583447</v>
      </c>
      <c r="C8" s="25">
        <f>+Totalnoaseg!$B$8/Totalnoaseg!$B$9</f>
        <v>4.5790388718302166</v>
      </c>
      <c r="D8" s="25">
        <f>+Totalaseg!$B$8/Totalaseg!$B$9</f>
        <v>7.3215584669412115</v>
      </c>
    </row>
    <row r="9" spans="1:4" x14ac:dyDescent="0.2">
      <c r="A9" s="16" t="s">
        <v>52</v>
      </c>
      <c r="B9" s="25">
        <f>(+Totalnal!$B$10/Totalnal!$B$9)*100</f>
        <v>40.274222922491404</v>
      </c>
      <c r="C9" s="25">
        <f>(+Totalnoaseg!$B$10/Totalnoaseg!$B$9)*100</f>
        <v>35.129297112035374</v>
      </c>
      <c r="D9" s="25">
        <f>(+Totalaseg!$B$10/Totalaseg!$B$9)*100</f>
        <v>51.927223432631429</v>
      </c>
    </row>
    <row r="10" spans="1:4" x14ac:dyDescent="0.2">
      <c r="A10" s="16" t="s">
        <v>57</v>
      </c>
      <c r="B10" s="25">
        <f>(+Totalnal!$B$9/Totalnal!$B$3)*1000</f>
        <v>41.140714545264331</v>
      </c>
      <c r="C10" s="25">
        <f>(+Totalnoaseg!$B$9/Totalnoaseg!$B$3)*1000</f>
        <v>51.060732630098585</v>
      </c>
      <c r="D10" s="25">
        <f>(+Totalaseg!$B$9/Totalaseg!$B$3)*1000</f>
        <v>28.569309592706158</v>
      </c>
    </row>
    <row r="11" spans="1:4" x14ac:dyDescent="0.2">
      <c r="A11" s="16" t="s">
        <v>5</v>
      </c>
      <c r="B11" s="25">
        <f>+Totalnal!$B$12/Totalnal!$B$13</f>
        <v>1.8706771431803118</v>
      </c>
      <c r="C11" s="25">
        <f>+Totalnoaseg!$B$12/Totalnoaseg!$B$13</f>
        <v>1.9037641985399814</v>
      </c>
      <c r="D11" s="25">
        <f>+Totalaseg!$B$12/Totalaseg!$B$13</f>
        <v>1.7713665723386165</v>
      </c>
    </row>
    <row r="12" spans="1:4" x14ac:dyDescent="0.2">
      <c r="A12" s="16" t="s">
        <v>49</v>
      </c>
      <c r="B12" s="25">
        <f>(+Totalnal!$B$13/Totalnal!$B$14)</f>
        <v>0.56081272549854222</v>
      </c>
      <c r="C12" s="25">
        <f>+Totalnoaseg!$B$13/Totalnoaseg!$B$14</f>
        <v>0.60764094053411566</v>
      </c>
      <c r="D12" s="25">
        <f>+Totalaseg!$B$13/Totalaseg!$B$14</f>
        <v>0.44550246204233618</v>
      </c>
    </row>
    <row r="13" spans="1:4" x14ac:dyDescent="0.2">
      <c r="A13" s="16" t="s">
        <v>98</v>
      </c>
      <c r="B13" s="25">
        <f>(+Totalnal!$B$15/Totalnal!$B$14)*100</f>
        <v>39.39844132562019</v>
      </c>
      <c r="C13" s="25">
        <f>(+Totalnoaseg!$B$15/Totalnoaseg!$B$14)*100</f>
        <v>34.791592807438505</v>
      </c>
      <c r="D13" s="25">
        <f>(+Totalaseg!$B$15/Totalaseg!$B$14)*100</f>
        <v>48.674944455646489</v>
      </c>
    </row>
    <row r="14" spans="1:4" x14ac:dyDescent="0.2">
      <c r="A14" s="16" t="s">
        <v>99</v>
      </c>
      <c r="B14" s="25">
        <f>(+Totalnal!$B$17/Totalnal!$B$16)*100</f>
        <v>8.2508106910452454</v>
      </c>
      <c r="C14" s="25">
        <f>(+Totalnoaseg!$B$17/Totalnoaseg!$B$16)*100</f>
        <v>9.4470606537495918</v>
      </c>
      <c r="D14" s="25">
        <f>(+Totalaseg!$B$17/Totalaseg!$B$16)*100</f>
        <v>5.642168475979128</v>
      </c>
    </row>
    <row r="15" spans="1:4" x14ac:dyDescent="0.2">
      <c r="A15" s="16" t="s">
        <v>100</v>
      </c>
      <c r="B15" s="25">
        <f>(+Totalnal!$B$14/Totalnal!$B$3)*1000</f>
        <v>26.62984542019618</v>
      </c>
      <c r="C15" s="25">
        <f>(+Totalnoaseg!$B$14/Totalnoaseg!$B$3)*1000</f>
        <v>32.982826906095475</v>
      </c>
      <c r="D15" s="25">
        <f>(+Totalaseg!$B$14/Totalaseg!$B$3)*1000</f>
        <v>18.994102903691665</v>
      </c>
    </row>
    <row r="16" spans="1:4" x14ac:dyDescent="0.2">
      <c r="A16" s="16" t="s">
        <v>101</v>
      </c>
      <c r="B16" s="25">
        <f>(+Totalnal!$B$16/Totalnal!$B$2)*1000</f>
        <v>14.333445165145539</v>
      </c>
      <c r="C16" s="25">
        <f>(+Totalnoaseg!$B$16/Totalnoaseg!$B$2)*1000</f>
        <v>17.755550768067099</v>
      </c>
      <c r="D16" s="25">
        <f>(+Totalaseg!$B$16/Totalaseg!$B$2)*1000</f>
        <v>10.091895307859589</v>
      </c>
    </row>
    <row r="17" spans="1:4" x14ac:dyDescent="0.2">
      <c r="A17" s="16" t="s">
        <v>102</v>
      </c>
      <c r="B17" s="25">
        <f>(+Totalnal!$B$18/Totalnal!$B$16)*1000</f>
        <v>140.53372728135207</v>
      </c>
      <c r="C17" s="25">
        <f>(+Totalnoaseg!$B$18/Totalnoaseg!$B$16)*1000</f>
        <v>135.5587968092083</v>
      </c>
      <c r="D17" s="25">
        <f>(+Totalaseg!$B$18/Totalaseg!$B$16)*1000</f>
        <v>151.38247465962934</v>
      </c>
    </row>
    <row r="18" spans="1:4" hidden="1" x14ac:dyDescent="0.2">
      <c r="A18" s="16" t="s">
        <v>103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f>(+Totalnal!$B$22/Totalnal!$B$3)*1000</f>
        <v>84.274194242252506</v>
      </c>
      <c r="C21" s="25">
        <f>(+Totalnoaseg!$B$22/Totalnoaseg!$B$3)*1000</f>
        <v>38.164191471342932</v>
      </c>
      <c r="D21" s="25">
        <f>(+Totalaseg!$B$22/Totalaseg!$B$3)*1000</f>
        <v>142.70831323674108</v>
      </c>
    </row>
    <row r="22" spans="1:4" x14ac:dyDescent="0.2">
      <c r="A22" s="16" t="s">
        <v>6</v>
      </c>
      <c r="B22" s="25">
        <f>(+Totalnal!$B$23/Totalnal!$B$22)*1000</f>
        <v>6.8845406834373888</v>
      </c>
      <c r="C22" s="25">
        <f>(+Totalnoaseg!$B$23/Totalnoaseg!$B$22)*1000</f>
        <v>9.8748602177753408</v>
      </c>
      <c r="D22" s="25">
        <f>(+Totalaseg!$B$23/Totalaseg!$B$22)*1000</f>
        <v>5.8711060468529714</v>
      </c>
    </row>
    <row r="23" spans="1:4" x14ac:dyDescent="0.2">
      <c r="A23" s="16" t="s">
        <v>7</v>
      </c>
      <c r="B23" s="25">
        <f>(+Totalnal!$B$24/Totalnal!$B$22)*1000</f>
        <v>19.364421512002565</v>
      </c>
      <c r="C23" s="25">
        <f>(+Totalnoaseg!$B$24/Totalnoaseg!$B$22)*1000</f>
        <v>0.71861569897773037</v>
      </c>
      <c r="D23" s="25">
        <f>(+Totalaseg!$B$24/Totalaseg!$B$22)*1000</f>
        <v>25.683580792794952</v>
      </c>
    </row>
    <row r="24" spans="1:4" x14ac:dyDescent="0.2">
      <c r="A24" s="16" t="s">
        <v>58</v>
      </c>
      <c r="B24" s="25">
        <f>(+Totalnal!$B$25/Totalnal!$B$3)*1000</f>
        <v>59.843134707927874</v>
      </c>
      <c r="C24" s="25">
        <f>(+Totalnoaseg!$B$25/Totalnoaseg!$B$3)*1000</f>
        <v>54.073458009726949</v>
      </c>
      <c r="D24" s="25">
        <f>(+Totalaseg!$B$25/Totalaseg!$B$3)*1000</f>
        <v>67.154909908147644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f>(+Totalnal!$B$28/Totalnal!$B$3)*1000</f>
        <v>175.72228303999901</v>
      </c>
      <c r="C27" s="25">
        <f>(+Totalnoaseg!$B$28/Totalnoaseg!$B$3)*1000</f>
        <v>236.90450474552404</v>
      </c>
      <c r="D27" s="25">
        <f>(+Totalaseg!$B$28/Totalaseg!$B$3)*1000</f>
        <v>98.187496472097294</v>
      </c>
    </row>
    <row r="28" spans="1:4" x14ac:dyDescent="0.2">
      <c r="A28" s="16" t="s">
        <v>55</v>
      </c>
      <c r="B28" s="25">
        <f>(+Totalnal!$B$30/Totalnal!$B$29)*100</f>
        <v>9.0998731275179736</v>
      </c>
      <c r="C28" s="25">
        <f>(+Totalnoaseg!$B$30/Totalnoaseg!$B$29)*100</f>
        <v>6.9880796331248582</v>
      </c>
      <c r="D28" s="25">
        <f>(+Totalaseg!$B$30/Totalaseg!$B$29)*100</f>
        <v>12.004631808255828</v>
      </c>
    </row>
    <row r="29" spans="1:4" x14ac:dyDescent="0.2">
      <c r="A29" s="16" t="s">
        <v>59</v>
      </c>
      <c r="B29" s="25">
        <f>(+Totalnal!$B$31/Totalnal!$B$3)*1000</f>
        <v>36.934371061086821</v>
      </c>
      <c r="C29" s="25">
        <f>(+Totalnoaseg!$B$31/Totalnoaseg!$B$3)*1000</f>
        <v>33.539949214170861</v>
      </c>
      <c r="D29" s="25">
        <f>(+Totalaseg!$B$31/Totalaseg!$B$3)*1000</f>
        <v>41.236041809311459</v>
      </c>
    </row>
    <row r="30" spans="1:4" x14ac:dyDescent="0.2">
      <c r="A30" s="16" t="s">
        <v>60</v>
      </c>
      <c r="B30" s="25">
        <f>(+Totalnal!$B$32/Totalnal!$B$3)*1000</f>
        <v>182.93098540632792</v>
      </c>
      <c r="C30" s="25">
        <f>(+Totalnoaseg!$B$32/Totalnoaseg!$B$3)*1000</f>
        <v>145.19607202929112</v>
      </c>
      <c r="D30" s="25">
        <f>(+Totalaseg!$B$32/Totalaseg!$B$3)*1000</f>
        <v>230.7515511407461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f>(+Totalnal!$B$35/Totalnal!$B$2)*1000</f>
        <v>251.49375117894496</v>
      </c>
      <c r="C33" s="25">
        <f>(+Totalnoaseg!$B$35/Totalnoaseg!$B$2)*1000</f>
        <v>217.88135180272926</v>
      </c>
      <c r="D33" s="25">
        <f>(+Totalaseg!$B$35/Totalaseg!$B$2)*1000</f>
        <v>293.15484651612883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f>(+Totalnal!$B$38/Totalnal!$B$2)*1000</f>
        <v>285.13740350283047</v>
      </c>
      <c r="C36" s="25">
        <f>(+Totalnoaseg!$B$38/Totalnoaseg!$B$2)*1000</f>
        <v>230.80905094142238</v>
      </c>
      <c r="D36" s="25">
        <f>(+Totalaseg!$B$38/Totalaseg!$B$2)*1000</f>
        <v>352.47501455045295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f>(+Totalnal!$B$41/Totalnal!$B$2)*1000</f>
        <v>10.36858355897691</v>
      </c>
      <c r="C39" s="25">
        <f>(+Totalnoaseg!$B$41/Totalnoaseg!$B$2)*1000</f>
        <v>6.3855081554350424</v>
      </c>
      <c r="D39" s="25">
        <f>(+Totalaseg!$B$41/Totalaseg!$B$2)*1000</f>
        <v>15.305430889178794</v>
      </c>
    </row>
    <row r="40" spans="1:4" x14ac:dyDescent="0.2">
      <c r="A40" s="18" t="s">
        <v>16</v>
      </c>
      <c r="B40" s="25">
        <f>(+Totalnal!$B$42/Totalnal!$B$2)*100000</f>
        <v>6.4453706524376493</v>
      </c>
      <c r="C40" s="25">
        <f>(+Totalnoaseg!$B$42/Totalnoaseg!$B$2)*100000</f>
        <v>1.3444781466065059</v>
      </c>
      <c r="D40" s="25">
        <f>(+Totalaseg!$B$42/Totalaseg!$B$2)*100000</f>
        <v>12.767703271766523</v>
      </c>
    </row>
    <row r="41" spans="1:4" x14ac:dyDescent="0.2">
      <c r="A41" s="18" t="s">
        <v>14</v>
      </c>
      <c r="B41" s="25">
        <f>+Totalnal!$B$43/Totalnal!$B$42</f>
        <v>0.76031974839470584</v>
      </c>
      <c r="C41" s="25">
        <f>+Totalnoaseg!$B$43/Totalnoaseg!$B$42</f>
        <v>0.98864926220204308</v>
      </c>
      <c r="D41" s="25">
        <f>+Totalaseg!$B$43/Totalaseg!$B$42</f>
        <v>0.73051851851851857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6"/>
      <c r="D43" s="26"/>
    </row>
    <row r="44" spans="1:4" x14ac:dyDescent="0.2">
      <c r="A44" s="13"/>
      <c r="B44" s="27"/>
      <c r="C44" s="28"/>
      <c r="D44" s="28"/>
    </row>
    <row r="45" spans="1:4" x14ac:dyDescent="0.2">
      <c r="A45" s="18" t="s">
        <v>61</v>
      </c>
      <c r="B45" s="29"/>
      <c r="C45" s="30"/>
      <c r="D45" s="30"/>
    </row>
    <row r="46" spans="1:4" x14ac:dyDescent="0.2">
      <c r="A46" s="39" t="s">
        <v>104</v>
      </c>
      <c r="B46" s="29"/>
      <c r="C46" s="30"/>
      <c r="D46" s="30"/>
    </row>
    <row r="47" spans="1:4" x14ac:dyDescent="0.2">
      <c r="A47" s="14" t="s">
        <v>106</v>
      </c>
      <c r="B47" s="29"/>
      <c r="C47" s="30"/>
      <c r="D47" s="30"/>
    </row>
    <row r="48" spans="1:4" x14ac:dyDescent="0.2">
      <c r="A48" s="23"/>
    </row>
  </sheetData>
  <mergeCells count="3">
    <mergeCell ref="A4:A5"/>
    <mergeCell ref="B4:B5"/>
    <mergeCell ref="C4:D4"/>
  </mergeCells>
  <phoneticPr fontId="0" type="noConversion"/>
  <conditionalFormatting sqref="A27:A30 A8:A19">
    <cfRule type="cellIs" dxfId="35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107</v>
      </c>
      <c r="B1" s="2"/>
      <c r="C1" s="2"/>
      <c r="D1" s="2"/>
    </row>
    <row r="2" spans="1:4" s="4" customFormat="1" x14ac:dyDescent="0.2">
      <c r="A2" s="3" t="s">
        <v>24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5" t="s">
        <v>3</v>
      </c>
      <c r="B4" s="45" t="s">
        <v>0</v>
      </c>
      <c r="C4" s="48" t="s">
        <v>2</v>
      </c>
      <c r="D4" s="48"/>
    </row>
    <row r="5" spans="1:4" s="9" customFormat="1" ht="26.25" customHeight="1" x14ac:dyDescent="0.2">
      <c r="A5" s="46"/>
      <c r="B5" s="47"/>
      <c r="C5" s="21" t="s">
        <v>50</v>
      </c>
      <c r="D5" s="21" t="s">
        <v>51</v>
      </c>
    </row>
    <row r="6" spans="1:4" x14ac:dyDescent="0.2">
      <c r="A6" s="14"/>
      <c r="B6" s="37"/>
      <c r="C6" s="38"/>
      <c r="D6" s="38"/>
    </row>
    <row r="7" spans="1:4" x14ac:dyDescent="0.2">
      <c r="A7" s="15" t="s">
        <v>53</v>
      </c>
      <c r="B7" s="37"/>
      <c r="C7" s="38"/>
      <c r="D7" s="38"/>
    </row>
    <row r="8" spans="1:4" x14ac:dyDescent="0.2">
      <c r="A8" s="16" t="s">
        <v>4</v>
      </c>
      <c r="B8" s="25">
        <f>+Totalnal!$K$8/Totalnal!$K$9</f>
        <v>4.5563494127090003</v>
      </c>
      <c r="C8" s="25">
        <f>+Totalnoaseg!$K$8/Totalnoaseg!$K$9</f>
        <v>3.3512874028765087</v>
      </c>
      <c r="D8" s="25">
        <f>+Totalaseg!$K$8/Totalaseg!$K$9</f>
        <v>6.0118682141520026</v>
      </c>
    </row>
    <row r="9" spans="1:4" x14ac:dyDescent="0.2">
      <c r="A9" s="16" t="s">
        <v>52</v>
      </c>
      <c r="B9" s="25">
        <f>(+Totalnal!$K$10/Totalnal!$K$9)*100</f>
        <v>34.318369377211525</v>
      </c>
      <c r="C9" s="25">
        <f>(+Totalnoaseg!$K$10/Totalnoaseg!$K$9)*100</f>
        <v>24.962803769218052</v>
      </c>
      <c r="D9" s="25">
        <f>(+Totalaseg!$K$10/Totalaseg!$K$9)*100</f>
        <v>45.618370148508674</v>
      </c>
    </row>
    <row r="10" spans="1:4" x14ac:dyDescent="0.2">
      <c r="A10" s="16" t="s">
        <v>57</v>
      </c>
      <c r="B10" s="25">
        <f>(+Totalnal!$K$9/Totalnal!$K$3)*1000</f>
        <v>36.56845159228638</v>
      </c>
      <c r="C10" s="25">
        <f>(+Totalnoaseg!$K$9/Totalnoaseg!$K$3)*1000</f>
        <v>42.618700372711068</v>
      </c>
      <c r="D10" s="25">
        <f>(+Totalaseg!$K$9/Totalaseg!$K$3)*1000</f>
        <v>31.215937307895182</v>
      </c>
    </row>
    <row r="11" spans="1:4" x14ac:dyDescent="0.2">
      <c r="A11" s="16" t="s">
        <v>5</v>
      </c>
      <c r="B11" s="25">
        <f>+Totalnal!$K$12/Totalnal!$K$13</f>
        <v>1.8121704311535967</v>
      </c>
      <c r="C11" s="25">
        <f>+Totalnoaseg!$K$12/Totalnoaseg!$K$13</f>
        <v>1.6482230888087706</v>
      </c>
      <c r="D11" s="25">
        <f>+Totalaseg!$K$12/Totalaseg!$K$13</f>
        <v>1.9140453547915142</v>
      </c>
    </row>
    <row r="12" spans="1:4" x14ac:dyDescent="0.2">
      <c r="A12" s="16" t="s">
        <v>49</v>
      </c>
      <c r="B12" s="25">
        <f>(+Totalnal!$K$13/Totalnal!$K$14)</f>
        <v>0.30232221104499496</v>
      </c>
      <c r="C12" s="25">
        <f>+Totalnoaseg!$K$13/Totalnoaseg!$K$14</f>
        <v>0.19210708581282598</v>
      </c>
      <c r="D12" s="25">
        <f>+Totalaseg!$K$13/Totalaseg!$K$14</f>
        <v>0.43152806550261419</v>
      </c>
    </row>
    <row r="13" spans="1:4" x14ac:dyDescent="0.2">
      <c r="A13" s="16" t="s">
        <v>98</v>
      </c>
      <c r="B13" s="25">
        <f>(+Totalnal!$K$15/Totalnal!$K$14)*100</f>
        <v>46.514978431740296</v>
      </c>
      <c r="C13" s="25">
        <f>(+Totalnoaseg!$K$15/Totalnoaseg!$K$14)*100</f>
        <v>39.601679223147272</v>
      </c>
      <c r="D13" s="25">
        <f>(+Totalaseg!$K$15/Totalaseg!$K$14)*100</f>
        <v>52.374469764230049</v>
      </c>
    </row>
    <row r="14" spans="1:4" x14ac:dyDescent="0.2">
      <c r="A14" s="16" t="s">
        <v>99</v>
      </c>
      <c r="B14" s="25">
        <f>(+Totalnal!$K$17/Totalnal!$K$16)*100</f>
        <v>12.700166564968585</v>
      </c>
      <c r="C14" s="25">
        <f>(+Totalnoaseg!$K$17/Totalnoaseg!$K$16)*100</f>
        <v>14.523968089779377</v>
      </c>
      <c r="D14" s="25">
        <f>(+Totalaseg!$K$17/Totalaseg!$K$16)*100</f>
        <v>10.161535275438355</v>
      </c>
    </row>
    <row r="15" spans="1:4" x14ac:dyDescent="0.2">
      <c r="A15" s="16" t="s">
        <v>100</v>
      </c>
      <c r="B15" s="25">
        <f>(+Totalnal!$K$14/Totalnal!$K$3)*1000</f>
        <v>24.246540741141896</v>
      </c>
      <c r="C15" s="25">
        <f>(+Totalnoaseg!$K$14/Totalnoaseg!$K$3)*1000</f>
        <v>31.153343478965425</v>
      </c>
      <c r="D15" s="25">
        <f>(+Totalaseg!$K$14/Totalaseg!$K$3)*1000</f>
        <v>19.745161393369116</v>
      </c>
    </row>
    <row r="16" spans="1:4" x14ac:dyDescent="0.2">
      <c r="A16" s="16" t="s">
        <v>101</v>
      </c>
      <c r="B16" s="25">
        <f>(+Totalnal!$K$16/Totalnal!$K$2)*1000</f>
        <v>13.635880150334922</v>
      </c>
      <c r="C16" s="25">
        <f>(+Totalnoaseg!$K$16/Totalnoaseg!$K$2)*1000</f>
        <v>18.131844274709529</v>
      </c>
      <c r="D16" s="25">
        <f>(+Totalaseg!$K$16/Totalaseg!$K$2)*1000</f>
        <v>10.137100074797127</v>
      </c>
    </row>
    <row r="17" spans="1:4" x14ac:dyDescent="0.2">
      <c r="A17" s="16" t="s">
        <v>102</v>
      </c>
      <c r="B17" s="25">
        <f>(+Totalnal!$K$18/Totalnal!$K$16)*1000</f>
        <v>302.48857958012439</v>
      </c>
      <c r="C17" s="25">
        <f>(+Totalnoaseg!$K$18/Totalnoaseg!$K$16)*1000</f>
        <v>395.67539994048718</v>
      </c>
      <c r="D17" s="25">
        <f>(+Totalaseg!$K$18/Totalaseg!$K$16)*1000</f>
        <v>172.77765724541922</v>
      </c>
    </row>
    <row r="18" spans="1:4" hidden="1" x14ac:dyDescent="0.2">
      <c r="A18" s="16" t="s">
        <v>103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f>(+Totalnal!$K$22/Totalnal!$K$3)*1000</f>
        <v>116.82788722181547</v>
      </c>
      <c r="C21" s="25">
        <f>(+Totalnoaseg!$K$22/Totalnoaseg!$K$3)*1000</f>
        <v>0</v>
      </c>
      <c r="D21" s="25">
        <f>(+Totalaseg!$K$22/Totalaseg!$K$3)*1000</f>
        <v>220.18280003023034</v>
      </c>
    </row>
    <row r="22" spans="1:4" x14ac:dyDescent="0.2">
      <c r="A22" s="16" t="s">
        <v>6</v>
      </c>
      <c r="B22" s="25">
        <f>(+Totalnal!$K$23/Totalnal!$K$22)*1000</f>
        <v>2.1673743807501769</v>
      </c>
      <c r="C22" s="25" t="s">
        <v>108</v>
      </c>
      <c r="D22" s="25">
        <f>(+Totalaseg!$K$23/Totalaseg!$K$22)*1000</f>
        <v>2.1673743807501769</v>
      </c>
    </row>
    <row r="23" spans="1:4" x14ac:dyDescent="0.2">
      <c r="A23" s="16" t="s">
        <v>7</v>
      </c>
      <c r="B23" s="25">
        <f>(+Totalnal!$K$24/Totalnal!$K$22)*1000</f>
        <v>77.696390658174096</v>
      </c>
      <c r="C23" s="25" t="s">
        <v>108</v>
      </c>
      <c r="D23" s="25">
        <f>(+Totalaseg!$K$24/Totalaseg!$K$22)*1000</f>
        <v>77.696390658174096</v>
      </c>
    </row>
    <row r="24" spans="1:4" x14ac:dyDescent="0.2">
      <c r="A24" s="16" t="s">
        <v>58</v>
      </c>
      <c r="B24" s="25">
        <f>(+Totalnal!$K$25/Totalnal!$K$3)*1000</f>
        <v>63.940737751985054</v>
      </c>
      <c r="C24" s="25">
        <f>(+Totalnoaseg!$K$25/Totalnoaseg!$K$3)*1000</f>
        <v>0</v>
      </c>
      <c r="D24" s="25">
        <f>(+Totalaseg!$K$25/Totalaseg!$K$3)*1000</f>
        <v>120.5076203038772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f>(+Totalnal!$K$28/Totalnal!$K$3)*1000</f>
        <v>85.357943531534218</v>
      </c>
      <c r="C27" s="25">
        <f>(+Totalnoaseg!$K$28/Totalnoaseg!$K$3)*1000</f>
        <v>37.140763599726633</v>
      </c>
      <c r="D27" s="25">
        <f>(+Totalaseg!$K$28/Totalaseg!$K$3)*1000</f>
        <v>128.01456042521929</v>
      </c>
    </row>
    <row r="28" spans="1:4" x14ac:dyDescent="0.2">
      <c r="A28" s="16" t="s">
        <v>55</v>
      </c>
      <c r="B28" s="25">
        <f>(+Totalnal!$K$30/Totalnal!$K$29)*100</f>
        <v>12.078801674957143</v>
      </c>
      <c r="C28" s="25">
        <f>(+Totalnoaseg!$K$30/Totalnoaseg!$K$29)*100</f>
        <v>5.8287679959230472</v>
      </c>
      <c r="D28" s="25">
        <f>(+Totalaseg!$K$30/Totalaseg!$K$29)*100</f>
        <v>17.012823736484787</v>
      </c>
    </row>
    <row r="29" spans="1:4" x14ac:dyDescent="0.2">
      <c r="A29" s="16" t="s">
        <v>59</v>
      </c>
      <c r="B29" s="25">
        <f>(+Totalnal!$K$31/Totalnal!$K$3)*1000</f>
        <v>37.191864380433934</v>
      </c>
      <c r="C29" s="25">
        <f>(+Totalnoaseg!$K$31/Totalnoaseg!$K$3)*1000</f>
        <v>16.684809029612563</v>
      </c>
      <c r="D29" s="25">
        <f>(+Totalaseg!$K$31/Totalaseg!$K$3)*1000</f>
        <v>55.333978974334599</v>
      </c>
    </row>
    <row r="30" spans="1:4" x14ac:dyDescent="0.2">
      <c r="A30" s="16" t="s">
        <v>60</v>
      </c>
      <c r="B30" s="25">
        <f>(+Totalnal!$K$32/Totalnal!$K$3)*1000</f>
        <v>195.78568738494459</v>
      </c>
      <c r="C30" s="25">
        <f>(+Totalnoaseg!$K$32/Totalnoaseg!$K$3)*1000</f>
        <v>46.7958473364193</v>
      </c>
      <c r="D30" s="25">
        <f>(+Totalaseg!$K$32/Totalaseg!$K$3)*1000</f>
        <v>327.59353133163847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f>(+Totalnal!$K$35/Totalnal!$K$2)*1000</f>
        <v>359.28959936098886</v>
      </c>
      <c r="C33" s="25">
        <f>(+Totalnoaseg!$K$35/Totalnoaseg!$K$2)*1000</f>
        <v>121.32866315384076</v>
      </c>
      <c r="D33" s="25">
        <f>(+Totalaseg!$K$35/Totalaseg!$K$2)*1000</f>
        <v>544.47190049282938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f>(+Totalnal!$K$38/Totalnal!$K$2)*1000</f>
        <v>396.93854397845138</v>
      </c>
      <c r="C36" s="25">
        <f>(+Totalnoaseg!$K$38/Totalnoaseg!$K$2)*1000</f>
        <v>123.63968775604008</v>
      </c>
      <c r="D36" s="25">
        <f>(+Totalaseg!$K$38/Totalaseg!$K$2)*1000</f>
        <v>609.62097790495659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f>(+Totalnal!$K$41/Totalnal!$K$2)*1000</f>
        <v>17.394028295401416</v>
      </c>
      <c r="C39" s="25">
        <f>(+Totalnoaseg!$K$41/Totalnoaseg!$K$2)*1000</f>
        <v>2.3315784619187081</v>
      </c>
      <c r="D39" s="25">
        <f>(+Totalaseg!$K$41/Totalaseg!$K$2)*1000</f>
        <v>29.115696420034752</v>
      </c>
    </row>
    <row r="40" spans="1:4" x14ac:dyDescent="0.2">
      <c r="A40" s="18" t="s">
        <v>16</v>
      </c>
      <c r="B40" s="25">
        <f>(+Totalnal!$K$42/Totalnal!$K$2)*100000</f>
        <v>4.7336655369584593</v>
      </c>
      <c r="C40" s="25">
        <f>(+Totalnoaseg!$K$42/Totalnoaseg!$K$2)*100000</f>
        <v>0</v>
      </c>
      <c r="D40" s="25">
        <f>(+Totalaseg!$K$42/Totalaseg!$K$2)*100000</f>
        <v>8.4174259511441392</v>
      </c>
    </row>
    <row r="41" spans="1:4" x14ac:dyDescent="0.2">
      <c r="A41" s="18" t="s">
        <v>14</v>
      </c>
      <c r="B41" s="25">
        <f>+Totalnal!$K$43/Totalnal!$K$42</f>
        <v>0.59857482185273159</v>
      </c>
      <c r="C41" s="25" t="s">
        <v>108</v>
      </c>
      <c r="D41" s="25">
        <f>+Totalaseg!$K$43/Totalaseg!$K$42</f>
        <v>0.59857482185273159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106</v>
      </c>
      <c r="B46" s="40"/>
      <c r="C46" s="40"/>
      <c r="D46" s="40"/>
    </row>
    <row r="47" spans="1:4" x14ac:dyDescent="0.2">
      <c r="B47" s="40"/>
      <c r="C47" s="40"/>
      <c r="D47" s="40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6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107</v>
      </c>
      <c r="B1" s="2"/>
      <c r="C1" s="2"/>
      <c r="D1" s="2"/>
    </row>
    <row r="2" spans="1:4" s="4" customFormat="1" x14ac:dyDescent="0.2">
      <c r="A2" s="3" t="s">
        <v>25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5" t="s">
        <v>3</v>
      </c>
      <c r="B4" s="45" t="s">
        <v>0</v>
      </c>
      <c r="C4" s="48" t="s">
        <v>2</v>
      </c>
      <c r="D4" s="48"/>
    </row>
    <row r="5" spans="1:4" s="9" customFormat="1" ht="24.75" customHeight="1" x14ac:dyDescent="0.2">
      <c r="A5" s="46"/>
      <c r="B5" s="47"/>
      <c r="C5" s="21" t="s">
        <v>50</v>
      </c>
      <c r="D5" s="21" t="s">
        <v>51</v>
      </c>
    </row>
    <row r="6" spans="1:4" x14ac:dyDescent="0.2">
      <c r="A6" s="14"/>
      <c r="B6" s="37"/>
      <c r="C6" s="38"/>
      <c r="D6" s="38"/>
    </row>
    <row r="7" spans="1:4" x14ac:dyDescent="0.2">
      <c r="A7" s="15" t="s">
        <v>53</v>
      </c>
      <c r="B7" s="37"/>
      <c r="C7" s="38"/>
      <c r="D7" s="38"/>
    </row>
    <row r="8" spans="1:4" x14ac:dyDescent="0.2">
      <c r="A8" s="16" t="s">
        <v>4</v>
      </c>
      <c r="B8" s="25">
        <f>+Totalnal!$L$8/Totalnal!$L$9</f>
        <v>5.2313648661255714</v>
      </c>
      <c r="C8" s="25">
        <f>+Totalnoaseg!$L$8/Totalnoaseg!$L$9</f>
        <v>3.9020592497725053</v>
      </c>
      <c r="D8" s="25">
        <f>+Totalaseg!$L$8/Totalaseg!$L$9</f>
        <v>8.218250662627792</v>
      </c>
    </row>
    <row r="9" spans="1:4" x14ac:dyDescent="0.2">
      <c r="A9" s="16" t="s">
        <v>52</v>
      </c>
      <c r="B9" s="25">
        <f>(+Totalnal!$L$10/Totalnal!$L$9)*100</f>
        <v>41.776285101222129</v>
      </c>
      <c r="C9" s="25">
        <f>(+Totalnoaseg!$L$10/Totalnoaseg!$L$9)*100</f>
        <v>34.997135249907316</v>
      </c>
      <c r="D9" s="25">
        <f>(+Totalaseg!$L$10/Totalaseg!$L$9)*100</f>
        <v>57.008708822415755</v>
      </c>
    </row>
    <row r="10" spans="1:4" x14ac:dyDescent="0.2">
      <c r="A10" s="16" t="s">
        <v>57</v>
      </c>
      <c r="B10" s="25">
        <f>(+Totalnal!$L$9/Totalnal!$L$3)*1000</f>
        <v>47.091695689851164</v>
      </c>
      <c r="C10" s="25">
        <f>(+Totalnoaseg!$L$9/Totalnoaseg!$L$3)*1000</f>
        <v>65.235075808210496</v>
      </c>
      <c r="D10" s="25">
        <f>(+Totalaseg!$L$9/Totalaseg!$L$3)*1000</f>
        <v>28.980768006812291</v>
      </c>
    </row>
    <row r="11" spans="1:4" x14ac:dyDescent="0.2">
      <c r="A11" s="16" t="s">
        <v>5</v>
      </c>
      <c r="B11" s="25">
        <f>+Totalnal!$L$12/Totalnal!$L$13</f>
        <v>1.79747082980249</v>
      </c>
      <c r="C11" s="25">
        <f>+Totalnoaseg!$L$12/Totalnoaseg!$L$13</f>
        <v>1.8138210039630118</v>
      </c>
      <c r="D11" s="25">
        <f>+Totalaseg!$L$12/Totalaseg!$L$13</f>
        <v>1.7361412201920099</v>
      </c>
    </row>
    <row r="12" spans="1:4" x14ac:dyDescent="0.2">
      <c r="A12" s="16" t="s">
        <v>49</v>
      </c>
      <c r="B12" s="25">
        <f>(+Totalnal!$L$13/Totalnal!$L$14)</f>
        <v>0.51234011288114079</v>
      </c>
      <c r="C12" s="25">
        <f>+Totalnoaseg!$L$13/Totalnoaseg!$L$14</f>
        <v>0.63952690215956487</v>
      </c>
      <c r="D12" s="25">
        <f>+Totalaseg!$L$13/Totalaseg!$L$14</f>
        <v>0.28661459257944255</v>
      </c>
    </row>
    <row r="13" spans="1:4" x14ac:dyDescent="0.2">
      <c r="A13" s="16" t="s">
        <v>98</v>
      </c>
      <c r="B13" s="25">
        <f>(+Totalnal!$L$15/Totalnal!$L$14)*100</f>
        <v>31.730287546338044</v>
      </c>
      <c r="C13" s="25">
        <f>(+Totalnoaseg!$L$15/Totalnoaseg!$L$14)*100</f>
        <v>26.706795501346427</v>
      </c>
      <c r="D13" s="25">
        <f>(+Totalaseg!$L$15/Totalaseg!$L$14)*100</f>
        <v>39.437244807385049</v>
      </c>
    </row>
    <row r="14" spans="1:4" x14ac:dyDescent="0.2">
      <c r="A14" s="16" t="s">
        <v>99</v>
      </c>
      <c r="B14" s="25">
        <f>(+Totalnal!$L$17/Totalnal!$L$16)*100</f>
        <v>7.1574574706580503</v>
      </c>
      <c r="C14" s="25">
        <f>(+Totalnoaseg!$L$17/Totalnoaseg!$L$16)*100</f>
        <v>8.3412622898826516</v>
      </c>
      <c r="D14" s="25">
        <f>(+Totalaseg!$L$17/Totalaseg!$L$16)*100</f>
        <v>5.1953741019800246</v>
      </c>
    </row>
    <row r="15" spans="1:4" x14ac:dyDescent="0.2">
      <c r="A15" s="16" t="s">
        <v>100</v>
      </c>
      <c r="B15" s="25">
        <f>(+Totalnal!$L$14/Totalnal!$L$3)*1000</f>
        <v>32.887084710355758</v>
      </c>
      <c r="C15" s="25">
        <f>(+Totalnoaseg!$L$14/Totalnoaseg!$L$3)*1000</f>
        <v>41.639550427410562</v>
      </c>
      <c r="D15" s="25">
        <f>(+Totalaseg!$L$14/Totalaseg!$L$3)*1000</f>
        <v>24.725280754619256</v>
      </c>
    </row>
    <row r="16" spans="1:4" x14ac:dyDescent="0.2">
      <c r="A16" s="16" t="s">
        <v>101</v>
      </c>
      <c r="B16" s="25">
        <f>(+Totalnal!$L$16/Totalnal!$L$2)*1000</f>
        <v>17.548883986556579</v>
      </c>
      <c r="C16" s="25">
        <f>(+Totalnoaseg!$L$16/Totalnoaseg!$L$2)*1000</f>
        <v>22.28449661986663</v>
      </c>
      <c r="D16" s="25">
        <f>(+Totalaseg!$L$16/Totalaseg!$L$2)*1000</f>
        <v>12.977857823440189</v>
      </c>
    </row>
    <row r="17" spans="1:4" x14ac:dyDescent="0.2">
      <c r="A17" s="16" t="s">
        <v>102</v>
      </c>
      <c r="B17" s="25">
        <f>(+Totalnal!$L$18/Totalnal!$L$16)*1000</f>
        <v>137.24779111169721</v>
      </c>
      <c r="C17" s="25">
        <f>(+Totalnoaseg!$L$18/Totalnoaseg!$L$16)*1000</f>
        <v>139.17961729569723</v>
      </c>
      <c r="D17" s="25">
        <f>(+Totalaseg!$L$18/Totalaseg!$L$16)*1000</f>
        <v>134.04590853338004</v>
      </c>
    </row>
    <row r="18" spans="1:4" hidden="1" x14ac:dyDescent="0.2">
      <c r="A18" s="16" t="s">
        <v>103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f>(+Totalnal!$L$22/Totalnal!$L$3)*1000</f>
        <v>122.0434518533651</v>
      </c>
      <c r="C21" s="25">
        <f>(+Totalnoaseg!$L$22/Totalnoaseg!$L$3)*1000</f>
        <v>92.429732296760122</v>
      </c>
      <c r="D21" s="25">
        <f>(+Totalaseg!$L$22/Totalaseg!$L$3)*1000</f>
        <v>151.60420237596207</v>
      </c>
    </row>
    <row r="22" spans="1:4" x14ac:dyDescent="0.2">
      <c r="A22" s="16" t="s">
        <v>6</v>
      </c>
      <c r="B22" s="25">
        <f>(+Totalnal!$L$23/Totalnal!$L$22)*1000</f>
        <v>5.4086646627909065</v>
      </c>
      <c r="C22" s="25">
        <f>(+Totalnoaseg!$L$23/Totalnoaseg!$L$22)*1000</f>
        <v>2.9495718363463372</v>
      </c>
      <c r="D22" s="25">
        <f>(+Totalaseg!$L$23/Totalaseg!$L$22)*1000</f>
        <v>6.9052375575436464</v>
      </c>
    </row>
    <row r="23" spans="1:4" x14ac:dyDescent="0.2">
      <c r="A23" s="16" t="s">
        <v>7</v>
      </c>
      <c r="B23" s="25">
        <f>(+Totalnal!$L$24/Totalnal!$L$22)*1000</f>
        <v>23.380550405874835</v>
      </c>
      <c r="C23" s="25">
        <f>(+Totalnoaseg!$L$24/Totalnoaseg!$L$22)*1000</f>
        <v>0.35680304471931495</v>
      </c>
      <c r="D23" s="25">
        <f>(+Totalaseg!$L$24/Totalaseg!$L$22)*1000</f>
        <v>37.39251281160427</v>
      </c>
    </row>
    <row r="24" spans="1:4" x14ac:dyDescent="0.2">
      <c r="A24" s="16" t="s">
        <v>58</v>
      </c>
      <c r="B24" s="25">
        <f>(+Totalnal!$L$25/Totalnal!$L$3)*1000</f>
        <v>83.781174524618365</v>
      </c>
      <c r="C24" s="25">
        <f>(+Totalnoaseg!$L$25/Totalnoaseg!$L$3)*1000</f>
        <v>100.28538009638724</v>
      </c>
      <c r="D24" s="25">
        <f>(+Totalaseg!$L$25/Totalaseg!$L$3)*1000</f>
        <v>67.306489453458497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f>(+Totalnal!$L$28/Totalnal!$L$3)*1000</f>
        <v>300.51654129309958</v>
      </c>
      <c r="C27" s="25">
        <f>(+Totalnoaseg!$L$28/Totalnoaseg!$L$3)*1000</f>
        <v>439.43038308650227</v>
      </c>
      <c r="D27" s="25">
        <f>(+Totalaseg!$L$28/Totalaseg!$L$3)*1000</f>
        <v>161.85116987492509</v>
      </c>
    </row>
    <row r="28" spans="1:4" x14ac:dyDescent="0.2">
      <c r="A28" s="16" t="s">
        <v>55</v>
      </c>
      <c r="B28" s="25">
        <f>(+Totalnal!$L$30/Totalnal!$L$29)*100</f>
        <v>11.89331001311762</v>
      </c>
      <c r="C28" s="25">
        <f>(+Totalnoaseg!$L$30/Totalnoaseg!$L$29)*100</f>
        <v>12.899543378995434</v>
      </c>
      <c r="D28" s="25">
        <f>(+Totalaseg!$L$30/Totalaseg!$L$29)*100</f>
        <v>10.843014596365803</v>
      </c>
    </row>
    <row r="29" spans="1:4" x14ac:dyDescent="0.2">
      <c r="A29" s="16" t="s">
        <v>59</v>
      </c>
      <c r="B29" s="25">
        <f>(+Totalnal!$L$31/Totalnal!$L$3)*1000</f>
        <v>62.396826285943995</v>
      </c>
      <c r="C29" s="25">
        <f>(+Totalnoaseg!$L$31/Totalnoaseg!$L$3)*1000</f>
        <v>59.79570478770183</v>
      </c>
      <c r="D29" s="25">
        <f>(+Totalaseg!$L$31/Totalaseg!$L$3)*1000</f>
        <v>64.993295248295283</v>
      </c>
    </row>
    <row r="30" spans="1:4" x14ac:dyDescent="0.2">
      <c r="A30" s="16" t="s">
        <v>60</v>
      </c>
      <c r="B30" s="25">
        <f>(+Totalnal!$L$32/Totalnal!$L$3)*1000</f>
        <v>207.17336698594914</v>
      </c>
      <c r="C30" s="25">
        <f>(+Totalnoaseg!$L$32/Totalnoaseg!$L$3)*1000</f>
        <v>183.24568192211629</v>
      </c>
      <c r="D30" s="25">
        <f>(+Totalaseg!$L$32/Totalaseg!$L$3)*1000</f>
        <v>231.05825342864102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f>(+Totalnal!$L$35/Totalnal!$L$2)*1000</f>
        <v>342.92933062335794</v>
      </c>
      <c r="C33" s="25">
        <f>(+Totalnoaseg!$L$35/Totalnoaseg!$L$2)*1000</f>
        <v>272.40258631149055</v>
      </c>
      <c r="D33" s="25">
        <f>(+Totalaseg!$L$35/Totalaseg!$L$2)*1000</f>
        <v>411.00491416694524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f>(+Totalnal!$L$38/Totalnal!$L$2)*1000</f>
        <v>487.62662510291136</v>
      </c>
      <c r="C36" s="25">
        <f>(+Totalnoaseg!$L$38/Totalnoaseg!$L$2)*1000</f>
        <v>281.15476994007759</v>
      </c>
      <c r="D36" s="25">
        <f>(+Totalaseg!$L$38/Totalaseg!$L$2)*1000</f>
        <v>686.92253990344489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f>(+Totalnal!$L$41/Totalnal!$L$2)*1000</f>
        <v>13.269275162589842</v>
      </c>
      <c r="C39" s="25">
        <f>(+Totalnoaseg!$L$41/Totalnoaseg!$L$2)*1000</f>
        <v>11.801901450176752</v>
      </c>
      <c r="D39" s="25">
        <f>(+Totalaseg!$L$41/Totalaseg!$L$2)*1000</f>
        <v>14.685650223195506</v>
      </c>
    </row>
    <row r="40" spans="1:4" x14ac:dyDescent="0.2">
      <c r="A40" s="18" t="s">
        <v>16</v>
      </c>
      <c r="B40" s="25">
        <f>(+Totalnal!$L$42/Totalnal!$L$2)*100000</f>
        <v>4.2813445041711287</v>
      </c>
      <c r="C40" s="25">
        <f>(+Totalnoaseg!$L$42/Totalnoaseg!$L$2)*100000</f>
        <v>0.47118081445959686</v>
      </c>
      <c r="D40" s="25">
        <f>(+Totalaseg!$L$42/Totalaseg!$L$2)*100000</f>
        <v>7.9590857511898836</v>
      </c>
    </row>
    <row r="41" spans="1:4" x14ac:dyDescent="0.2">
      <c r="A41" s="18" t="s">
        <v>14</v>
      </c>
      <c r="B41" s="25">
        <f>+Totalnal!$L$43/Totalnal!$L$42</f>
        <v>0.77027027027027029</v>
      </c>
      <c r="C41" s="25">
        <f>+Totalnoaseg!$L$43/Totalnoaseg!$L$42</f>
        <v>1</v>
      </c>
      <c r="D41" s="25">
        <f>+Totalaseg!$L$43/Totalaseg!$L$42</f>
        <v>0.75714285714285712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106</v>
      </c>
      <c r="B46" s="40"/>
      <c r="C46" s="40"/>
      <c r="D46" s="40"/>
    </row>
    <row r="47" spans="1:4" x14ac:dyDescent="0.2">
      <c r="B47" s="40"/>
      <c r="C47" s="40"/>
      <c r="D47" s="40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5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107</v>
      </c>
      <c r="B1" s="2"/>
      <c r="C1" s="2"/>
      <c r="D1" s="2"/>
    </row>
    <row r="2" spans="1:4" s="4" customFormat="1" x14ac:dyDescent="0.2">
      <c r="A2" s="3" t="s">
        <v>26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5" t="s">
        <v>3</v>
      </c>
      <c r="B4" s="45" t="s">
        <v>0</v>
      </c>
      <c r="C4" s="48" t="s">
        <v>2</v>
      </c>
      <c r="D4" s="48"/>
    </row>
    <row r="5" spans="1:4" s="9" customFormat="1" ht="25.5" customHeight="1" x14ac:dyDescent="0.2">
      <c r="A5" s="46"/>
      <c r="B5" s="47"/>
      <c r="C5" s="21" t="s">
        <v>50</v>
      </c>
      <c r="D5" s="21" t="s">
        <v>51</v>
      </c>
    </row>
    <row r="6" spans="1:4" x14ac:dyDescent="0.2">
      <c r="A6" s="14"/>
      <c r="B6" s="37"/>
      <c r="C6" s="38"/>
      <c r="D6" s="38"/>
    </row>
    <row r="7" spans="1:4" x14ac:dyDescent="0.2">
      <c r="A7" s="15" t="s">
        <v>53</v>
      </c>
      <c r="B7" s="37"/>
      <c r="C7" s="38"/>
      <c r="D7" s="38"/>
    </row>
    <row r="8" spans="1:4" x14ac:dyDescent="0.2">
      <c r="A8" s="16" t="s">
        <v>4</v>
      </c>
      <c r="B8" s="25">
        <f>+Totalnal!$M$8/Totalnal!$M$9</f>
        <v>6.2406634160358472</v>
      </c>
      <c r="C8" s="25">
        <f>+Totalnoaseg!$M$8/Totalnoaseg!$M$9</f>
        <v>5.7245591730694825</v>
      </c>
      <c r="D8" s="25">
        <f>+Totalaseg!$M$8/Totalaseg!$M$9</f>
        <v>7.198312777250699</v>
      </c>
    </row>
    <row r="9" spans="1:4" x14ac:dyDescent="0.2">
      <c r="A9" s="16" t="s">
        <v>52</v>
      </c>
      <c r="B9" s="25">
        <f>(+Totalnal!$M$10/Totalnal!$M$9)*100</f>
        <v>47.797742517712344</v>
      </c>
      <c r="C9" s="25">
        <f>(+Totalnoaseg!$M$10/Totalnoaseg!$M$9)*100</f>
        <v>44.462716267757443</v>
      </c>
      <c r="D9" s="25">
        <f>(+Totalaseg!$M$10/Totalaseg!$M$9)*100</f>
        <v>53.985999641016434</v>
      </c>
    </row>
    <row r="10" spans="1:4" x14ac:dyDescent="0.2">
      <c r="A10" s="16" t="s">
        <v>57</v>
      </c>
      <c r="B10" s="25">
        <f>(+Totalnal!$M$9/Totalnal!$M$3)*1000</f>
        <v>36.678293003448381</v>
      </c>
      <c r="C10" s="25">
        <f>(+Totalnoaseg!$M$9/Totalnoaseg!$M$3)*1000</f>
        <v>39.308350335590887</v>
      </c>
      <c r="D10" s="25">
        <f>(+Totalaseg!$M$9/Totalaseg!$M$3)*1000</f>
        <v>32.62755609991985</v>
      </c>
    </row>
    <row r="11" spans="1:4" x14ac:dyDescent="0.2">
      <c r="A11" s="16" t="s">
        <v>5</v>
      </c>
      <c r="B11" s="25">
        <f>+Totalnal!$M$12/Totalnal!$M$13</f>
        <v>1.7993571183196742</v>
      </c>
      <c r="C11" s="25">
        <f>+Totalnoaseg!$M$12/Totalnoaseg!$M$13</f>
        <v>1.7589648443747801</v>
      </c>
      <c r="D11" s="25">
        <f>+Totalaseg!$M$12/Totalaseg!$M$13</f>
        <v>1.9323712208996102</v>
      </c>
    </row>
    <row r="12" spans="1:4" x14ac:dyDescent="0.2">
      <c r="A12" s="16" t="s">
        <v>49</v>
      </c>
      <c r="B12" s="25">
        <f>(+Totalnal!$M$13/Totalnal!$M$14)</f>
        <v>0.46113286111928309</v>
      </c>
      <c r="C12" s="25">
        <f>+Totalnoaseg!$M$13/Totalnoaseg!$M$14</f>
        <v>0.49327800044182157</v>
      </c>
      <c r="D12" s="25">
        <f>+Totalaseg!$M$13/Totalaseg!$M$14</f>
        <v>0.37231831195826959</v>
      </c>
    </row>
    <row r="13" spans="1:4" x14ac:dyDescent="0.2">
      <c r="A13" s="16" t="s">
        <v>98</v>
      </c>
      <c r="B13" s="25">
        <f>(+Totalnal!$M$15/Totalnal!$M$14)*100</f>
        <v>41.246690352802737</v>
      </c>
      <c r="C13" s="25">
        <f>(+Totalnoaseg!$M$15/Totalnoaseg!$M$14)*100</f>
        <v>36.757976457222199</v>
      </c>
      <c r="D13" s="25">
        <f>(+Totalaseg!$M$15/Totalaseg!$M$14)*100</f>
        <v>51.606071302506173</v>
      </c>
    </row>
    <row r="14" spans="1:4" x14ac:dyDescent="0.2">
      <c r="A14" s="16" t="s">
        <v>99</v>
      </c>
      <c r="B14" s="25">
        <f>(+Totalnal!$M$17/Totalnal!$M$16)*100</f>
        <v>8.1276887306383312</v>
      </c>
      <c r="C14" s="25">
        <f>(+Totalnoaseg!$M$17/Totalnoaseg!$M$16)*100</f>
        <v>9.3314366998577523</v>
      </c>
      <c r="D14" s="25">
        <f>(+Totalaseg!$M$17/Totalaseg!$M$16)*100</f>
        <v>5.1710081913117749</v>
      </c>
    </row>
    <row r="15" spans="1:4" x14ac:dyDescent="0.2">
      <c r="A15" s="16" t="s">
        <v>100</v>
      </c>
      <c r="B15" s="25">
        <f>(+Totalnal!$M$14/Totalnal!$M$3)*1000</f>
        <v>29.107999776036571</v>
      </c>
      <c r="C15" s="25">
        <f>(+Totalnoaseg!$M$14/Totalnoaseg!$M$3)*1000</f>
        <v>34.424954316617885</v>
      </c>
      <c r="D15" s="25">
        <f>(+Totalaseg!$M$14/Totalaseg!$M$3)*1000</f>
        <v>21.331439213304353</v>
      </c>
    </row>
    <row r="16" spans="1:4" x14ac:dyDescent="0.2">
      <c r="A16" s="16" t="s">
        <v>101</v>
      </c>
      <c r="B16" s="25">
        <f>(+Totalnal!$M$16/Totalnal!$M$2)*1000</f>
        <v>15.565302360662056</v>
      </c>
      <c r="C16" s="25">
        <f>(+Totalnoaseg!$M$16/Totalnoaseg!$M$2)*1000</f>
        <v>18.306735472446583</v>
      </c>
      <c r="D16" s="25">
        <f>(+Totalaseg!$M$16/Totalaseg!$M$2)*1000</f>
        <v>11.379640608516331</v>
      </c>
    </row>
    <row r="17" spans="1:4" x14ac:dyDescent="0.2">
      <c r="A17" s="16" t="s">
        <v>102</v>
      </c>
      <c r="B17" s="25">
        <f>(+Totalnal!$M$18/Totalnal!$M$16)*1000</f>
        <v>133.95635130126138</v>
      </c>
      <c r="C17" s="25">
        <f>(+Totalnoaseg!$M$18/Totalnoaseg!$M$16)*1000</f>
        <v>135.37221431958275</v>
      </c>
      <c r="D17" s="25">
        <f>(+Totalaseg!$M$18/Totalaseg!$M$16)*1000</f>
        <v>130.47866765014172</v>
      </c>
    </row>
    <row r="18" spans="1:4" hidden="1" x14ac:dyDescent="0.2">
      <c r="A18" s="16" t="s">
        <v>103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f>(+Totalnal!$M$22/Totalnal!$M$3)*1000</f>
        <v>49.063141218822153</v>
      </c>
      <c r="C21" s="25">
        <f>(+Totalnoaseg!$M$22/Totalnoaseg!$M$3)*1000</f>
        <v>0</v>
      </c>
      <c r="D21" s="25">
        <f>(+Totalaseg!$M$22/Totalaseg!$M$3)*1000</f>
        <v>124.62874745456705</v>
      </c>
    </row>
    <row r="22" spans="1:4" x14ac:dyDescent="0.2">
      <c r="A22" s="16" t="s">
        <v>6</v>
      </c>
      <c r="B22" s="25">
        <f>(+Totalnal!$M$23/Totalnal!$M$22)*1000</f>
        <v>8.1965012150423586</v>
      </c>
      <c r="C22" s="25" t="s">
        <v>108</v>
      </c>
      <c r="D22" s="25">
        <f>(+Totalaseg!$M$23/Totalaseg!$M$22)*1000</f>
        <v>8.1965012150423586</v>
      </c>
    </row>
    <row r="23" spans="1:4" x14ac:dyDescent="0.2">
      <c r="A23" s="16" t="s">
        <v>7</v>
      </c>
      <c r="B23" s="25">
        <f>(+Totalnal!$M$24/Totalnal!$M$22)*1000</f>
        <v>21.669374219620583</v>
      </c>
      <c r="C23" s="25" t="s">
        <v>108</v>
      </c>
      <c r="D23" s="25">
        <f>(+Totalaseg!$M$24/Totalaseg!$M$22)*1000</f>
        <v>21.669374219620583</v>
      </c>
    </row>
    <row r="24" spans="1:4" x14ac:dyDescent="0.2">
      <c r="A24" s="16" t="s">
        <v>58</v>
      </c>
      <c r="B24" s="25">
        <f>(+Totalnal!$M$25/Totalnal!$M$3)*1000</f>
        <v>18.168045029823368</v>
      </c>
      <c r="C24" s="25">
        <f>(+Totalnoaseg!$M$25/Totalnoaseg!$M$3)*1000</f>
        <v>0</v>
      </c>
      <c r="D24" s="25">
        <f>(+Totalaseg!$M$25/Totalaseg!$M$3)*1000</f>
        <v>46.149933320951277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f>(+Totalnal!$M$28/Totalnal!$M$3)*1000</f>
        <v>146.48822051175645</v>
      </c>
      <c r="C27" s="25">
        <f>(+Totalnoaseg!$M$28/Totalnoaseg!$M$3)*1000</f>
        <v>178.30153422288276</v>
      </c>
      <c r="D27" s="25">
        <f>(+Totalaseg!$M$28/Totalaseg!$M$3)*1000</f>
        <v>97.490290961600564</v>
      </c>
    </row>
    <row r="28" spans="1:4" x14ac:dyDescent="0.2">
      <c r="A28" s="16" t="s">
        <v>55</v>
      </c>
      <c r="B28" s="25">
        <f>(+Totalnal!$M$30/Totalnal!$M$29)*100</f>
        <v>11.283593674201999</v>
      </c>
      <c r="C28" s="25">
        <f>(+Totalnoaseg!$M$30/Totalnoaseg!$M$29)*100</f>
        <v>12.514484356894554</v>
      </c>
      <c r="D28" s="25">
        <f>(+Totalaseg!$M$30/Totalaseg!$M$29)*100</f>
        <v>9.2058938583909242</v>
      </c>
    </row>
    <row r="29" spans="1:4" x14ac:dyDescent="0.2">
      <c r="A29" s="16" t="s">
        <v>59</v>
      </c>
      <c r="B29" s="25">
        <f>(+Totalnal!$M$31/Totalnal!$M$3)*1000</f>
        <v>29.738061596529885</v>
      </c>
      <c r="C29" s="25">
        <f>(+Totalnoaseg!$M$31/Totalnoaseg!$M$3)*1000</f>
        <v>26.540904281092402</v>
      </c>
      <c r="D29" s="25">
        <f>(+Totalaseg!$M$31/Totalaseg!$M$3)*1000</f>
        <v>34.662229205256018</v>
      </c>
    </row>
    <row r="30" spans="1:4" x14ac:dyDescent="0.2">
      <c r="A30" s="16" t="s">
        <v>60</v>
      </c>
      <c r="B30" s="25">
        <f>(+Totalnal!$M$32/Totalnal!$M$3)*1000</f>
        <v>219.04281983130284</v>
      </c>
      <c r="C30" s="25">
        <f>(+Totalnoaseg!$M$32/Totalnoaseg!$M$3)*1000</f>
        <v>195.0957449813464</v>
      </c>
      <c r="D30" s="25">
        <f>(+Totalaseg!$M$32/Totalaseg!$M$3)*1000</f>
        <v>255.92539978147343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f>(+Totalnal!$M$35/Totalnal!$M$2)*1000</f>
        <v>243.09698273111445</v>
      </c>
      <c r="C33" s="25">
        <f>(+Totalnoaseg!$M$35/Totalnoaseg!$M$2)*1000</f>
        <v>273.67715969277555</v>
      </c>
      <c r="D33" s="25">
        <f>(+Totalaseg!$M$35/Totalaseg!$M$2)*1000</f>
        <v>196.40670364604409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f>(+Totalnal!$M$38/Totalnal!$M$2)*1000</f>
        <v>283.65201796105362</v>
      </c>
      <c r="C36" s="25">
        <f>(+Totalnoaseg!$M$38/Totalnoaseg!$M$2)*1000</f>
        <v>278.10208312536798</v>
      </c>
      <c r="D36" s="25">
        <f>(+Totalaseg!$M$38/Totalaseg!$M$2)*1000</f>
        <v>292.12574284194585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f>(+Totalnal!$M$41/Totalnal!$M$2)*1000</f>
        <v>6.551382246894029</v>
      </c>
      <c r="C39" s="25">
        <f>(+Totalnoaseg!$M$41/Totalnoaseg!$M$2)*1000</f>
        <v>4.3268361348975217</v>
      </c>
      <c r="D39" s="25">
        <f>(+Totalaseg!$M$41/Totalaseg!$M$2)*1000</f>
        <v>9.9478530697065395</v>
      </c>
    </row>
    <row r="40" spans="1:4" x14ac:dyDescent="0.2">
      <c r="A40" s="18" t="s">
        <v>16</v>
      </c>
      <c r="B40" s="25">
        <f>(+Totalnal!$M$42/Totalnal!$M$2)*100000</f>
        <v>1.6784070658140127</v>
      </c>
      <c r="C40" s="25">
        <f>(+Totalnoaseg!$M$42/Totalnoaseg!$M$2)*100000</f>
        <v>0</v>
      </c>
      <c r="D40" s="25">
        <f>(+Totalaseg!$M$42/Totalaseg!$M$2)*100000</f>
        <v>4.2410244901493375</v>
      </c>
    </row>
    <row r="41" spans="1:4" x14ac:dyDescent="0.2">
      <c r="A41" s="18" t="s">
        <v>14</v>
      </c>
      <c r="B41" s="25">
        <f>+Totalnal!$M$43/Totalnal!$M$42</f>
        <v>0.80208333333333337</v>
      </c>
      <c r="C41" s="25" t="s">
        <v>108</v>
      </c>
      <c r="D41" s="25">
        <f>+Totalaseg!$M$43/Totalaseg!$M$42</f>
        <v>0.80208333333333337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106</v>
      </c>
      <c r="B46" s="40"/>
      <c r="C46" s="40"/>
      <c r="D46" s="40"/>
    </row>
    <row r="47" spans="1:4" x14ac:dyDescent="0.2">
      <c r="B47" s="40"/>
      <c r="C47" s="40"/>
      <c r="D47" s="40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4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107</v>
      </c>
      <c r="B1" s="2"/>
      <c r="C1" s="2"/>
      <c r="D1" s="2"/>
    </row>
    <row r="2" spans="1:4" s="4" customFormat="1" x14ac:dyDescent="0.2">
      <c r="A2" s="20" t="s">
        <v>27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5" t="s">
        <v>3</v>
      </c>
      <c r="B4" s="45" t="s">
        <v>0</v>
      </c>
      <c r="C4" s="48" t="s">
        <v>2</v>
      </c>
      <c r="D4" s="48"/>
    </row>
    <row r="5" spans="1:4" s="9" customFormat="1" ht="25.5" customHeight="1" x14ac:dyDescent="0.2">
      <c r="A5" s="46"/>
      <c r="B5" s="47"/>
      <c r="C5" s="21" t="s">
        <v>50</v>
      </c>
      <c r="D5" s="21" t="s">
        <v>51</v>
      </c>
    </row>
    <row r="6" spans="1:4" x14ac:dyDescent="0.2">
      <c r="A6" s="14"/>
      <c r="B6" s="37"/>
      <c r="C6" s="38"/>
      <c r="D6" s="38"/>
    </row>
    <row r="7" spans="1:4" x14ac:dyDescent="0.2">
      <c r="A7" s="15" t="s">
        <v>53</v>
      </c>
      <c r="B7" s="37"/>
      <c r="C7" s="38"/>
      <c r="D7" s="38"/>
    </row>
    <row r="8" spans="1:4" x14ac:dyDescent="0.2">
      <c r="A8" s="16" t="s">
        <v>4</v>
      </c>
      <c r="B8" s="25">
        <f>+Totalnal!$N$8/Totalnal!$N$9</f>
        <v>4.2692110811303241</v>
      </c>
      <c r="C8" s="25">
        <f>+Totalnoaseg!$N$8/Totalnoaseg!$N$9</f>
        <v>4.0539287432320403</v>
      </c>
      <c r="D8" s="25">
        <f>+Totalaseg!$N$8/Totalaseg!$N$9</f>
        <v>5.467304625199362</v>
      </c>
    </row>
    <row r="9" spans="1:4" x14ac:dyDescent="0.2">
      <c r="A9" s="16" t="s">
        <v>52</v>
      </c>
      <c r="B9" s="25">
        <f>(+Totalnal!$N$10/Totalnal!$N$9)*100</f>
        <v>34.323566923190377</v>
      </c>
      <c r="C9" s="25">
        <f>(+Totalnoaseg!$N$10/Totalnoaseg!$N$9)*100</f>
        <v>33.090079117324954</v>
      </c>
      <c r="D9" s="25">
        <f>(+Totalaseg!$N$10/Totalaseg!$N$9)*100</f>
        <v>41.188197767145134</v>
      </c>
    </row>
    <row r="10" spans="1:4" x14ac:dyDescent="0.2">
      <c r="A10" s="16" t="s">
        <v>57</v>
      </c>
      <c r="B10" s="25">
        <f>(+Totalnal!$N$9/Totalnal!$N$3)*1000</f>
        <v>64.5849793512308</v>
      </c>
      <c r="C10" s="25">
        <f>(+Totalnoaseg!$N$9/Totalnoaseg!$N$3)*1000</f>
        <v>72.438269957353938</v>
      </c>
      <c r="D10" s="25">
        <f>(+Totalaseg!$N$9/Totalaseg!$N$3)*1000</f>
        <v>40.281391538980436</v>
      </c>
    </row>
    <row r="11" spans="1:4" x14ac:dyDescent="0.2">
      <c r="A11" s="16" t="s">
        <v>5</v>
      </c>
      <c r="B11" s="25">
        <f>+Totalnal!$N$12/Totalnal!$N$13</f>
        <v>1.8981215614931066</v>
      </c>
      <c r="C11" s="25">
        <f>+Totalnoaseg!$N$12/Totalnoaseg!$N$13</f>
        <v>1.9278457545420837</v>
      </c>
      <c r="D11" s="25">
        <f>+Totalaseg!$N$12/Totalaseg!$N$13</f>
        <v>1.6654411764705883</v>
      </c>
    </row>
    <row r="12" spans="1:4" x14ac:dyDescent="0.2">
      <c r="A12" s="16" t="s">
        <v>49</v>
      </c>
      <c r="B12" s="25">
        <f>(+Totalnal!$N$13/Totalnal!$N$14)</f>
        <v>0.90089253978910788</v>
      </c>
      <c r="C12" s="25">
        <f>+Totalnoaseg!$N$13/Totalnoaseg!$N$14</f>
        <v>0.95946779242956082</v>
      </c>
      <c r="D12" s="25">
        <f>+Totalaseg!$N$13/Totalaseg!$N$14</f>
        <v>0.57117595048629533</v>
      </c>
    </row>
    <row r="13" spans="1:4" x14ac:dyDescent="0.2">
      <c r="A13" s="16" t="s">
        <v>98</v>
      </c>
      <c r="B13" s="25">
        <f>(+Totalnal!$N$15/Totalnal!$N$14)*100</f>
        <v>38.880770901623158</v>
      </c>
      <c r="C13" s="25">
        <f>(+Totalnoaseg!$N$15/Totalnoaseg!$N$14)*100</f>
        <v>35.90740916421592</v>
      </c>
      <c r="D13" s="25">
        <f>(+Totalaseg!$N$15/Totalaseg!$N$14)*100</f>
        <v>50.287356321839084</v>
      </c>
    </row>
    <row r="14" spans="1:4" x14ac:dyDescent="0.2">
      <c r="A14" s="16" t="s">
        <v>99</v>
      </c>
      <c r="B14" s="25">
        <f>(+Totalnal!$N$17/Totalnal!$N$16)*100</f>
        <v>9.1991512103112232</v>
      </c>
      <c r="C14" s="25">
        <f>(+Totalnoaseg!$N$17/Totalnoaseg!$N$16)*100</f>
        <v>10.309303049905365</v>
      </c>
      <c r="D14" s="25">
        <f>(+Totalaseg!$N$17/Totalaseg!$N$16)*100</f>
        <v>4.1389101234028614</v>
      </c>
    </row>
    <row r="15" spans="1:4" x14ac:dyDescent="0.2">
      <c r="A15" s="16" t="s">
        <v>100</v>
      </c>
      <c r="B15" s="25">
        <f>(+Totalnal!$N$14/Totalnal!$N$3)*1000</f>
        <v>28.377068379085625</v>
      </c>
      <c r="C15" s="25">
        <f>(+Totalnoaseg!$N$14/Totalnoaseg!$N$3)*1000</f>
        <v>31.260935841088514</v>
      </c>
      <c r="D15" s="25">
        <f>(+Totalaseg!$N$14/Totalaseg!$N$3)*1000</f>
        <v>20.760197689946171</v>
      </c>
    </row>
    <row r="16" spans="1:4" x14ac:dyDescent="0.2">
      <c r="A16" s="16" t="s">
        <v>101</v>
      </c>
      <c r="B16" s="25">
        <f>(+Totalnal!$N$16/Totalnal!$N$2)*1000</f>
        <v>14.443260767034312</v>
      </c>
      <c r="C16" s="25">
        <f>(+Totalnoaseg!$N$16/Totalnoaseg!$N$2)*1000</f>
        <v>15.594602359870324</v>
      </c>
      <c r="D16" s="25">
        <f>(+Totalaseg!$N$16/Totalaseg!$N$2)*1000</f>
        <v>10.806568675466599</v>
      </c>
    </row>
    <row r="17" spans="1:4" x14ac:dyDescent="0.2">
      <c r="A17" s="16" t="s">
        <v>102</v>
      </c>
      <c r="B17" s="25">
        <f>(+Totalnal!$N$18/Totalnal!$N$16)*1000</f>
        <v>125.3536623703238</v>
      </c>
      <c r="C17" s="25">
        <f>(+Totalnoaseg!$N$18/Totalnoaseg!$N$16)*1000</f>
        <v>116.17432137808764</v>
      </c>
      <c r="D17" s="25">
        <f>(+Totalaseg!$N$18/Totalaseg!$N$16)*1000</f>
        <v>167.19449601397838</v>
      </c>
    </row>
    <row r="18" spans="1:4" hidden="1" x14ac:dyDescent="0.2">
      <c r="A18" s="16" t="s">
        <v>103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f>(+Totalnal!$N$22/Totalnal!$N$3)*1000</f>
        <v>41.708272395649466</v>
      </c>
      <c r="C21" s="25">
        <f>(+Totalnoaseg!$N$22/Totalnoaseg!$N$3)*1000</f>
        <v>5.5902536818567352</v>
      </c>
      <c r="D21" s="25">
        <f>(+Totalaseg!$N$22/Totalaseg!$N$3)*1000</f>
        <v>153.48274801874109</v>
      </c>
    </row>
    <row r="22" spans="1:4" x14ac:dyDescent="0.2">
      <c r="A22" s="16" t="s">
        <v>6</v>
      </c>
      <c r="B22" s="25">
        <f>(+Totalnal!$N$23/Totalnal!$N$22)*1000</f>
        <v>14.012601937312752</v>
      </c>
      <c r="C22" s="25">
        <f>(+Totalnoaseg!$N$23/Totalnoaseg!$N$22)*1000</f>
        <v>11.671087533156498</v>
      </c>
      <c r="D22" s="25">
        <f>(+Totalaseg!$N$23/Totalaseg!$N$22)*1000</f>
        <v>14.276531176655254</v>
      </c>
    </row>
    <row r="23" spans="1:4" x14ac:dyDescent="0.2">
      <c r="A23" s="16" t="s">
        <v>7</v>
      </c>
      <c r="B23" s="25">
        <f>(+Totalnal!$N$24/Totalnal!$N$22)*1000</f>
        <v>61.679631346311453</v>
      </c>
      <c r="C23" s="25">
        <f>(+Totalnoaseg!$N$24/Totalnoaseg!$N$22)*1000</f>
        <v>0.39787798408488062</v>
      </c>
      <c r="D23" s="25">
        <f>(+Totalaseg!$N$24/Totalaseg!$N$22)*1000</f>
        <v>68.587146637166825</v>
      </c>
    </row>
    <row r="24" spans="1:4" x14ac:dyDescent="0.2">
      <c r="A24" s="16" t="s">
        <v>58</v>
      </c>
      <c r="B24" s="25">
        <f>(+Totalnal!$N$25/Totalnal!$N$3)*1000</f>
        <v>39.105462818206782</v>
      </c>
      <c r="C24" s="25">
        <f>(+Totalnoaseg!$N$25/Totalnoaseg!$N$3)*1000</f>
        <v>9.5160352793940568</v>
      </c>
      <c r="D24" s="25">
        <f>(+Totalaseg!$N$25/Totalaseg!$N$3)*1000</f>
        <v>130.67589953973302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f>(+Totalnal!$N$28/Totalnal!$N$3)*1000</f>
        <v>429.68715853884044</v>
      </c>
      <c r="C27" s="25">
        <f>(+Totalnoaseg!$N$28/Totalnoaseg!$N$3)*1000</f>
        <v>501.98624530685601</v>
      </c>
      <c r="D27" s="25">
        <f>(+Totalaseg!$N$28/Totalaseg!$N$3)*1000</f>
        <v>205.94308842357412</v>
      </c>
    </row>
    <row r="28" spans="1:4" x14ac:dyDescent="0.2">
      <c r="A28" s="16" t="s">
        <v>55</v>
      </c>
      <c r="B28" s="25">
        <f>(+Totalnal!$N$30/Totalnal!$N$29)*100</f>
        <v>6.1195558005828143</v>
      </c>
      <c r="C28" s="25">
        <f>(+Totalnoaseg!$N$30/Totalnoaseg!$N$29)*100</f>
        <v>6.1666998209667794</v>
      </c>
      <c r="D28" s="25">
        <f>(+Totalaseg!$N$30/Totalaseg!$N$29)*100</f>
        <v>5.9402194475974275</v>
      </c>
    </row>
    <row r="29" spans="1:4" x14ac:dyDescent="0.2">
      <c r="A29" s="16" t="s">
        <v>59</v>
      </c>
      <c r="B29" s="25">
        <f>(+Totalnal!$N$31/Totalnal!$N$3)*1000</f>
        <v>54.710553005978902</v>
      </c>
      <c r="C29" s="25">
        <f>(+Totalnoaseg!$N$31/Totalnoaseg!$N$3)*1000</f>
        <v>46.454711531047408</v>
      </c>
      <c r="D29" s="25">
        <f>(+Totalaseg!$N$31/Totalaseg!$N$3)*1000</f>
        <v>80.259915472404629</v>
      </c>
    </row>
    <row r="30" spans="1:4" x14ac:dyDescent="0.2">
      <c r="A30" s="16" t="s">
        <v>60</v>
      </c>
      <c r="B30" s="25">
        <f>(+Totalnal!$N$32/Totalnal!$N$3)*1000</f>
        <v>240.45701862031478</v>
      </c>
      <c r="C30" s="25">
        <f>(+Totalnoaseg!$N$32/Totalnoaseg!$N$3)*1000</f>
        <v>216.45106377930807</v>
      </c>
      <c r="D30" s="25">
        <f>(+Totalaseg!$N$32/Totalaseg!$N$3)*1000</f>
        <v>314.74827571965477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f>(+Totalnal!$N$35/Totalnal!$N$2)*1000</f>
        <v>237.02090152327366</v>
      </c>
      <c r="C33" s="25">
        <f>(+Totalnoaseg!$N$35/Totalnoaseg!$N$2)*1000</f>
        <v>218.04683200429815</v>
      </c>
      <c r="D33" s="25">
        <f>(+Totalaseg!$N$35/Totalaseg!$N$2)*1000</f>
        <v>296.9534610641349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f>(+Totalnal!$N$38/Totalnal!$N$2)*1000</f>
        <v>263.89712638818025</v>
      </c>
      <c r="C36" s="25">
        <f>(+Totalnoaseg!$N$38/Totalnoaseg!$N$2)*1000</f>
        <v>220.54673579667201</v>
      </c>
      <c r="D36" s="25">
        <f>(+Totalaseg!$N$38/Totalaseg!$N$2)*1000</f>
        <v>400.82610004071495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f>(+Totalnal!$N$41/Totalnal!$N$2)*1000</f>
        <v>12.161954312574457</v>
      </c>
      <c r="C39" s="25">
        <f>(+Totalnoaseg!$N$41/Totalnoaseg!$N$2)*1000</f>
        <v>9.5269835303752686</v>
      </c>
      <c r="D39" s="25">
        <f>(+Totalaseg!$N$41/Totalaseg!$N$2)*1000</f>
        <v>20.484920723899663</v>
      </c>
    </row>
    <row r="40" spans="1:4" x14ac:dyDescent="0.2">
      <c r="A40" s="18" t="s">
        <v>16</v>
      </c>
      <c r="B40" s="25">
        <f>(+Totalnal!$N$42/Totalnal!$N$2)*100000</f>
        <v>7.605300781132498</v>
      </c>
      <c r="C40" s="25">
        <f>(+Totalnoaseg!$N$42/Totalnoaseg!$N$2)*100000</f>
        <v>0.18681092455341913</v>
      </c>
      <c r="D40" s="25">
        <f>(+Totalaseg!$N$42/Totalaseg!$N$2)*100000</f>
        <v>31.037758672575247</v>
      </c>
    </row>
    <row r="41" spans="1:4" x14ac:dyDescent="0.2">
      <c r="A41" s="18" t="s">
        <v>14</v>
      </c>
      <c r="B41" s="25">
        <f>+Totalnal!$N$43/Totalnal!$N$42</f>
        <v>0.85820895522388063</v>
      </c>
      <c r="C41" s="25">
        <f>+Totalnoaseg!$N$43/Totalnoaseg!$N$42</f>
        <v>1</v>
      </c>
      <c r="D41" s="25">
        <f>+Totalaseg!$N$43/Totalaseg!$N$42</f>
        <v>0.85551330798479086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106</v>
      </c>
      <c r="B46" s="40"/>
      <c r="C46" s="40"/>
      <c r="D46" s="40"/>
    </row>
    <row r="47" spans="1:4" x14ac:dyDescent="0.2">
      <c r="B47" s="40"/>
      <c r="C47" s="40"/>
      <c r="D47" s="40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3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107</v>
      </c>
      <c r="B1" s="2"/>
      <c r="C1" s="2"/>
      <c r="D1" s="2"/>
    </row>
    <row r="2" spans="1:4" s="4" customFormat="1" x14ac:dyDescent="0.2">
      <c r="A2" s="20" t="s">
        <v>28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5" t="s">
        <v>3</v>
      </c>
      <c r="B4" s="45" t="s">
        <v>0</v>
      </c>
      <c r="C4" s="48" t="s">
        <v>2</v>
      </c>
      <c r="D4" s="48"/>
    </row>
    <row r="5" spans="1:4" s="9" customFormat="1" ht="24" customHeight="1" x14ac:dyDescent="0.2">
      <c r="A5" s="46"/>
      <c r="B5" s="47"/>
      <c r="C5" s="21" t="s">
        <v>50</v>
      </c>
      <c r="D5" s="21" t="s">
        <v>51</v>
      </c>
    </row>
    <row r="6" spans="1:4" x14ac:dyDescent="0.2">
      <c r="A6" s="14"/>
      <c r="B6" s="37"/>
      <c r="C6" s="38"/>
      <c r="D6" s="38"/>
    </row>
    <row r="7" spans="1:4" x14ac:dyDescent="0.2">
      <c r="A7" s="15" t="s">
        <v>53</v>
      </c>
      <c r="B7" s="37"/>
      <c r="C7" s="38"/>
      <c r="D7" s="38"/>
    </row>
    <row r="8" spans="1:4" x14ac:dyDescent="0.2">
      <c r="A8" s="16" t="s">
        <v>4</v>
      </c>
      <c r="B8" s="25">
        <f>+Totalnal!$O$8/Totalnal!$O$9</f>
        <v>5.5836152994558184</v>
      </c>
      <c r="C8" s="25">
        <f>+Totalnoaseg!$O$8/Totalnoaseg!$O$9</f>
        <v>5.1524466261492909</v>
      </c>
      <c r="D8" s="25">
        <f>+Totalaseg!$O$8/Totalaseg!$O$9</f>
        <v>7.3132765491912171</v>
      </c>
    </row>
    <row r="9" spans="1:4" x14ac:dyDescent="0.2">
      <c r="A9" s="16" t="s">
        <v>52</v>
      </c>
      <c r="B9" s="25">
        <f>(+Totalnal!$O$10/Totalnal!$O$9)*100</f>
        <v>40.947718023482452</v>
      </c>
      <c r="C9" s="25">
        <f>(+Totalnoaseg!$O$10/Totalnoaseg!$O$9)*100</f>
        <v>39.062256506155521</v>
      </c>
      <c r="D9" s="25">
        <f>(+Totalaseg!$O$10/Totalaseg!$O$9)*100</f>
        <v>48.51136985230913</v>
      </c>
    </row>
    <row r="10" spans="1:4" x14ac:dyDescent="0.2">
      <c r="A10" s="16" t="s">
        <v>57</v>
      </c>
      <c r="B10" s="25">
        <f>(+Totalnal!$O$9/Totalnal!$O$3)*1000</f>
        <v>43.58125624756638</v>
      </c>
      <c r="C10" s="25">
        <f>(+Totalnoaseg!$O$9/Totalnoaseg!$O$3)*1000</f>
        <v>51.448105421713912</v>
      </c>
      <c r="D10" s="25">
        <f>(+Totalaseg!$O$9/Totalaseg!$O$3)*1000</f>
        <v>27.012023168239921</v>
      </c>
    </row>
    <row r="11" spans="1:4" x14ac:dyDescent="0.2">
      <c r="A11" s="16" t="s">
        <v>5</v>
      </c>
      <c r="B11" s="25">
        <f>+Totalnal!$O$12/Totalnal!$O$13</f>
        <v>1.7273434736469755</v>
      </c>
      <c r="C11" s="25">
        <f>+Totalnoaseg!$O$12/Totalnoaseg!$O$13</f>
        <v>1.7239830508474576</v>
      </c>
      <c r="D11" s="25">
        <f>+Totalaseg!$O$12/Totalaseg!$O$13</f>
        <v>1.7443254817987153</v>
      </c>
    </row>
    <row r="12" spans="1:4" x14ac:dyDescent="0.2">
      <c r="A12" s="16" t="s">
        <v>49</v>
      </c>
      <c r="B12" s="25">
        <f>(+Totalnal!$O$13/Totalnal!$O$14)</f>
        <v>0.70374150506584354</v>
      </c>
      <c r="C12" s="25">
        <f>+Totalnoaseg!$O$13/Totalnoaseg!$O$14</f>
        <v>0.71839517822897325</v>
      </c>
      <c r="D12" s="25">
        <f>+Totalaseg!$O$13/Totalaseg!$O$14</f>
        <v>0.63667348329925022</v>
      </c>
    </row>
    <row r="13" spans="1:4" x14ac:dyDescent="0.2">
      <c r="A13" s="16" t="s">
        <v>98</v>
      </c>
      <c r="B13" s="25">
        <f>(+Totalnal!$O$15/Totalnal!$O$14)*100</f>
        <v>42.114958552189393</v>
      </c>
      <c r="C13" s="25">
        <f>(+Totalnoaseg!$O$15/Totalnoaseg!$O$14)*100</f>
        <v>38.318468235365742</v>
      </c>
      <c r="D13" s="25">
        <f>(+Totalaseg!$O$15/Totalaseg!$O$14)*100</f>
        <v>59.032038173142467</v>
      </c>
    </row>
    <row r="14" spans="1:4" x14ac:dyDescent="0.2">
      <c r="A14" s="16" t="s">
        <v>99</v>
      </c>
      <c r="B14" s="25">
        <f>(+Totalnal!$O$17/Totalnal!$O$16)*100</f>
        <v>8.8737965519814921</v>
      </c>
      <c r="C14" s="25">
        <f>(+Totalnoaseg!$O$17/Totalnoaseg!$O$16)*100</f>
        <v>9.8710090568109052</v>
      </c>
      <c r="D14" s="25">
        <f>(+Totalaseg!$O$17/Totalaseg!$O$16)*100</f>
        <v>4.4570502431118308</v>
      </c>
    </row>
    <row r="15" spans="1:4" x14ac:dyDescent="0.2">
      <c r="A15" s="16" t="s">
        <v>100</v>
      </c>
      <c r="B15" s="25">
        <f>(+Totalnal!$O$14/Totalnal!$O$3)*1000</f>
        <v>27.298000167168055</v>
      </c>
      <c r="C15" s="25">
        <f>(+Totalnoaseg!$O$14/Totalnoaseg!$O$3)*1000</f>
        <v>32.922738647512929</v>
      </c>
      <c r="D15" s="25">
        <f>(+Totalaseg!$O$14/Totalaseg!$O$3)*1000</f>
        <v>15.482784241544099</v>
      </c>
    </row>
    <row r="16" spans="1:4" x14ac:dyDescent="0.2">
      <c r="A16" s="16" t="s">
        <v>101</v>
      </c>
      <c r="B16" s="25">
        <f>(+Totalnal!$O$16/Totalnal!$O$2)*1000</f>
        <v>14.323669242506417</v>
      </c>
      <c r="C16" s="25">
        <f>(+Totalnoaseg!$O$16/Totalnoaseg!$O$2)*1000</f>
        <v>17.239512143833458</v>
      </c>
      <c r="D16" s="25">
        <f>(+Totalaseg!$O$16/Totalaseg!$O$2)*1000</f>
        <v>8.1890516228789085</v>
      </c>
    </row>
    <row r="17" spans="1:4" x14ac:dyDescent="0.2">
      <c r="A17" s="16" t="s">
        <v>102</v>
      </c>
      <c r="B17" s="25">
        <f>(+Totalnal!$O$18/Totalnal!$O$16)*1000</f>
        <v>113.49105654650845</v>
      </c>
      <c r="C17" s="25">
        <f>(+Totalnoaseg!$O$18/Totalnoaseg!$O$16)*1000</f>
        <v>106.97404933979813</v>
      </c>
      <c r="D17" s="25">
        <f>(+Totalaseg!$O$18/Totalaseg!$O$16)*1000</f>
        <v>142.35548352242031</v>
      </c>
    </row>
    <row r="18" spans="1:4" hidden="1" x14ac:dyDescent="0.2">
      <c r="A18" s="16" t="s">
        <v>103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f>(+Totalnal!$O$22/Totalnal!$O$3)*1000</f>
        <v>80.948753476721848</v>
      </c>
      <c r="C21" s="25">
        <f>(+Totalnoaseg!$O$22/Totalnoaseg!$O$3)*1000</f>
        <v>57.023253669746381</v>
      </c>
      <c r="D21" s="25">
        <f>(+Totalaseg!$O$22/Totalaseg!$O$3)*1000</f>
        <v>131.3408703287796</v>
      </c>
    </row>
    <row r="22" spans="1:4" x14ac:dyDescent="0.2">
      <c r="A22" s="16" t="s">
        <v>6</v>
      </c>
      <c r="B22" s="25">
        <f>(+Totalnal!$O$23/Totalnal!$O$22)*1000</f>
        <v>10.946760464062054</v>
      </c>
      <c r="C22" s="25">
        <f>(+Totalnoaseg!$O$23/Totalnoaseg!$O$22)*1000</f>
        <v>17.821051336578851</v>
      </c>
      <c r="D22" s="25">
        <f>(+Totalaseg!$O$23/Totalaseg!$O$22)*1000</f>
        <v>4.6606560275139417</v>
      </c>
    </row>
    <row r="23" spans="1:4" x14ac:dyDescent="0.2">
      <c r="A23" s="16" t="s">
        <v>7</v>
      </c>
      <c r="B23" s="25">
        <f>(+Totalnal!$O$24/Totalnal!$O$22)*1000</f>
        <v>6.6654354359396244</v>
      </c>
      <c r="C23" s="25">
        <f>(+Totalnoaseg!$O$24/Totalnoaseg!$O$22)*1000</f>
        <v>0.94905007117875539</v>
      </c>
      <c r="D23" s="25">
        <f>(+Totalaseg!$O$24/Totalaseg!$O$22)*1000</f>
        <v>11.892708484001092</v>
      </c>
    </row>
    <row r="24" spans="1:4" x14ac:dyDescent="0.2">
      <c r="A24" s="16" t="s">
        <v>58</v>
      </c>
      <c r="B24" s="25">
        <f>(+Totalnal!$O$25/Totalnal!$O$3)*1000</f>
        <v>74.410851517389901</v>
      </c>
      <c r="C24" s="25">
        <f>(+Totalnoaseg!$O$25/Totalnoaseg!$O$3)*1000</f>
        <v>77.554992328283333</v>
      </c>
      <c r="D24" s="25">
        <f>(+Totalaseg!$O$25/Totalaseg!$O$3)*1000</f>
        <v>67.788632026883263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f>(+Totalnal!$O$28/Totalnal!$O$3)*1000</f>
        <v>199.96357639070573</v>
      </c>
      <c r="C27" s="25">
        <f>(+Totalnoaseg!$O$28/Totalnoaseg!$O$3)*1000</f>
        <v>240.91996460286967</v>
      </c>
      <c r="D27" s="25">
        <f>(+Totalaseg!$O$28/Totalaseg!$O$3)*1000</f>
        <v>113.70083925767068</v>
      </c>
    </row>
    <row r="28" spans="1:4" x14ac:dyDescent="0.2">
      <c r="A28" s="16" t="s">
        <v>55</v>
      </c>
      <c r="B28" s="25">
        <f>(+Totalnal!$O$30/Totalnal!$O$29)*100</f>
        <v>6.0805390662602283</v>
      </c>
      <c r="C28" s="25">
        <f>(+Totalnoaseg!$O$30/Totalnoaseg!$O$29)*100</f>
        <v>5.1380927566440855</v>
      </c>
      <c r="D28" s="25">
        <f>(+Totalaseg!$O$30/Totalaseg!$O$29)*100</f>
        <v>9.230233368164404</v>
      </c>
    </row>
    <row r="29" spans="1:4" x14ac:dyDescent="0.2">
      <c r="A29" s="16" t="s">
        <v>59</v>
      </c>
      <c r="B29" s="25">
        <f>(+Totalnal!$O$31/Totalnal!$O$3)*1000</f>
        <v>52.576392744362671</v>
      </c>
      <c r="C29" s="25">
        <f>(+Totalnoaseg!$O$31/Totalnoaseg!$O$3)*1000</f>
        <v>54.952742024872194</v>
      </c>
      <c r="D29" s="25">
        <f>(+Totalaseg!$O$31/Totalaseg!$O$3)*1000</f>
        <v>47.571303129063303</v>
      </c>
    </row>
    <row r="30" spans="1:4" x14ac:dyDescent="0.2">
      <c r="A30" s="16" t="s">
        <v>60</v>
      </c>
      <c r="B30" s="25">
        <f>(+Totalnal!$O$32/Totalnal!$O$3)*1000</f>
        <v>219.15392576515063</v>
      </c>
      <c r="C30" s="25">
        <f>(+Totalnoaseg!$O$32/Totalnoaseg!$O$3)*1000</f>
        <v>215.14880925536744</v>
      </c>
      <c r="D30" s="25">
        <f>(+Totalaseg!$O$32/Totalaseg!$O$3)*1000</f>
        <v>227.58954051909018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f>(+Totalnal!$O$35/Totalnal!$O$2)*1000</f>
        <v>241.54715725213035</v>
      </c>
      <c r="C33" s="25">
        <f>(+Totalnoaseg!$O$35/Totalnoaseg!$O$2)*1000</f>
        <v>250.75491536116073</v>
      </c>
      <c r="D33" s="25">
        <f>(+Totalaseg!$O$35/Totalaseg!$O$2)*1000</f>
        <v>222.17503157717772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f>(+Totalnal!$O$38/Totalnal!$O$2)*1000</f>
        <v>274.82188506428673</v>
      </c>
      <c r="C36" s="25">
        <f>(+Totalnoaseg!$O$38/Totalnoaseg!$O$2)*1000</f>
        <v>261.43150036799494</v>
      </c>
      <c r="D36" s="25">
        <f>(+Totalaseg!$O$38/Totalaseg!$O$2)*1000</f>
        <v>302.99380401577639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f>(+Totalnal!$O$41/Totalnal!$O$2)*1000</f>
        <v>9.6278632550508956</v>
      </c>
      <c r="C39" s="25">
        <f>(+Totalnoaseg!$O$41/Totalnoaseg!$O$2)*1000</f>
        <v>11.402586478814005</v>
      </c>
      <c r="D39" s="25">
        <f>(+Totalaseg!$O$41/Totalaseg!$O$2)*1000</f>
        <v>5.8940378306755417</v>
      </c>
    </row>
    <row r="40" spans="1:4" x14ac:dyDescent="0.2">
      <c r="A40" s="18" t="s">
        <v>16</v>
      </c>
      <c r="B40" s="25">
        <f>(+Totalnal!$O$42/Totalnal!$O$2)*100000</f>
        <v>1.8885848940290071</v>
      </c>
      <c r="C40" s="25">
        <f>(+Totalnoaseg!$O$42/Totalnoaseg!$O$2)*100000</f>
        <v>1.3668383976448322</v>
      </c>
      <c r="D40" s="25">
        <f>(+Totalaseg!$O$42/Totalaseg!$O$2)*100000</f>
        <v>2.9862830067224548</v>
      </c>
    </row>
    <row r="41" spans="1:4" x14ac:dyDescent="0.2">
      <c r="A41" s="18" t="s">
        <v>14</v>
      </c>
      <c r="B41" s="25">
        <f>+Totalnal!$O$43/Totalnal!$O$42</f>
        <v>0.94339622641509435</v>
      </c>
      <c r="C41" s="25">
        <f>+Totalnoaseg!$O$43/Totalnoaseg!$O$42</f>
        <v>1</v>
      </c>
      <c r="D41" s="25">
        <f>+Totalaseg!$O$43/Totalaseg!$O$42</f>
        <v>0.88888888888888884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106</v>
      </c>
      <c r="B46" s="40"/>
      <c r="C46" s="40"/>
      <c r="D46" s="40"/>
    </row>
    <row r="47" spans="1:4" x14ac:dyDescent="0.2">
      <c r="B47" s="40"/>
      <c r="C47" s="40"/>
      <c r="D47" s="40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2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107</v>
      </c>
      <c r="B1" s="2"/>
      <c r="C1" s="2"/>
      <c r="D1" s="2"/>
    </row>
    <row r="2" spans="1:4" s="4" customFormat="1" x14ac:dyDescent="0.2">
      <c r="A2" s="20" t="s">
        <v>29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5" t="s">
        <v>3</v>
      </c>
      <c r="B4" s="45" t="s">
        <v>0</v>
      </c>
      <c r="C4" s="48" t="s">
        <v>2</v>
      </c>
      <c r="D4" s="48"/>
    </row>
    <row r="5" spans="1:4" s="9" customFormat="1" ht="25.5" customHeight="1" x14ac:dyDescent="0.2">
      <c r="A5" s="46"/>
      <c r="B5" s="47"/>
      <c r="C5" s="21" t="s">
        <v>50</v>
      </c>
      <c r="D5" s="21" t="s">
        <v>51</v>
      </c>
    </row>
    <row r="6" spans="1:4" x14ac:dyDescent="0.2">
      <c r="A6" s="14"/>
      <c r="B6" s="37"/>
      <c r="C6" s="38"/>
      <c r="D6" s="38"/>
    </row>
    <row r="7" spans="1:4" x14ac:dyDescent="0.2">
      <c r="A7" s="15" t="s">
        <v>53</v>
      </c>
      <c r="B7" s="37"/>
      <c r="C7" s="38"/>
      <c r="D7" s="38"/>
    </row>
    <row r="8" spans="1:4" x14ac:dyDescent="0.2">
      <c r="A8" s="16" t="s">
        <v>4</v>
      </c>
      <c r="B8" s="25">
        <f>+Totalnal!$P$8/Totalnal!$P$9</f>
        <v>5.9598648565970782</v>
      </c>
      <c r="C8" s="25">
        <f>+Totalnoaseg!$P$8/Totalnoaseg!$P$9</f>
        <v>4.7982160600280954</v>
      </c>
      <c r="D8" s="25">
        <f>+Totalaseg!$P$8/Totalaseg!$P$9</f>
        <v>7.6680605938465671</v>
      </c>
    </row>
    <row r="9" spans="1:4" x14ac:dyDescent="0.2">
      <c r="A9" s="16" t="s">
        <v>52</v>
      </c>
      <c r="B9" s="25">
        <f>(+Totalnal!$P$10/Totalnal!$P$9)*100</f>
        <v>47.415756306805434</v>
      </c>
      <c r="C9" s="25">
        <f>(+Totalnoaseg!$P$10/Totalnoaseg!$P$9)*100</f>
        <v>41.769549675076235</v>
      </c>
      <c r="D9" s="25">
        <f>(+Totalaseg!$P$10/Totalaseg!$P$9)*100</f>
        <v>55.718460298266827</v>
      </c>
    </row>
    <row r="10" spans="1:4" x14ac:dyDescent="0.2">
      <c r="A10" s="16" t="s">
        <v>57</v>
      </c>
      <c r="B10" s="25">
        <f>(+Totalnal!$P$9/Totalnal!$P$3)*1000</f>
        <v>35.511564922435007</v>
      </c>
      <c r="C10" s="25">
        <f>(+Totalnoaseg!$P$9/Totalnoaseg!$P$3)*1000</f>
        <v>41.958219563411021</v>
      </c>
      <c r="D10" s="25">
        <f>(+Totalaseg!$P$9/Totalaseg!$P$3)*1000</f>
        <v>28.966964603229354</v>
      </c>
    </row>
    <row r="11" spans="1:4" x14ac:dyDescent="0.2">
      <c r="A11" s="16" t="s">
        <v>5</v>
      </c>
      <c r="B11" s="25">
        <f>+Totalnal!$P$12/Totalnal!$P$13</f>
        <v>1.8271519207095737</v>
      </c>
      <c r="C11" s="25">
        <f>+Totalnoaseg!$P$12/Totalnoaseg!$P$13</f>
        <v>1.9664246260783218</v>
      </c>
      <c r="D11" s="25">
        <f>+Totalaseg!$P$12/Totalaseg!$P$13</f>
        <v>1.6830035971223021</v>
      </c>
    </row>
    <row r="12" spans="1:4" x14ac:dyDescent="0.2">
      <c r="A12" s="16" t="s">
        <v>49</v>
      </c>
      <c r="B12" s="25">
        <f>(+Totalnal!$P$13/Totalnal!$P$14)</f>
        <v>0.28513441755393354</v>
      </c>
      <c r="C12" s="25">
        <f>+Totalnoaseg!$P$13/Totalnoaseg!$P$14</f>
        <v>0.23684790757154828</v>
      </c>
      <c r="D12" s="25">
        <f>+Totalaseg!$P$13/Totalaseg!$P$14</f>
        <v>0.35686777920410784</v>
      </c>
    </row>
    <row r="13" spans="1:4" x14ac:dyDescent="0.2">
      <c r="A13" s="16" t="s">
        <v>98</v>
      </c>
      <c r="B13" s="25">
        <f>(+Totalnal!$P$15/Totalnal!$P$14)*100</f>
        <v>41.528589043191822</v>
      </c>
      <c r="C13" s="25">
        <f>(+Totalnoaseg!$P$15/Totalnoaseg!$P$14)*100</f>
        <v>35.210418779673972</v>
      </c>
      <c r="D13" s="25">
        <f>(+Totalaseg!$P$15/Totalaseg!$P$14)*100</f>
        <v>50.861910874747842</v>
      </c>
    </row>
    <row r="14" spans="1:4" x14ac:dyDescent="0.2">
      <c r="A14" s="16" t="s">
        <v>99</v>
      </c>
      <c r="B14" s="25">
        <f>(+Totalnal!$P$17/Totalnal!$P$16)*100</f>
        <v>7.5643681034174906</v>
      </c>
      <c r="C14" s="25">
        <f>(+Totalnoaseg!$P$17/Totalnoaseg!$P$16)*100</f>
        <v>8.8696982625454233</v>
      </c>
      <c r="D14" s="25">
        <f>(+Totalaseg!$P$17/Totalaseg!$P$16)*100</f>
        <v>5.5496264674493059</v>
      </c>
    </row>
    <row r="15" spans="1:4" x14ac:dyDescent="0.2">
      <c r="A15" s="16" t="s">
        <v>100</v>
      </c>
      <c r="B15" s="25">
        <f>(+Totalnal!$P$14/Totalnal!$P$3)*1000</f>
        <v>26.822392928538719</v>
      </c>
      <c r="C15" s="25">
        <f>(+Totalnoaseg!$P$14/Totalnoaseg!$P$3)*1000</f>
        <v>32.600413836594925</v>
      </c>
      <c r="D15" s="25">
        <f>(+Totalaseg!$P$14/Totalaseg!$P$3)*1000</f>
        <v>21.222203141395898</v>
      </c>
    </row>
    <row r="16" spans="1:4" x14ac:dyDescent="0.2">
      <c r="A16" s="16" t="s">
        <v>101</v>
      </c>
      <c r="B16" s="25">
        <f>(+Totalnal!$P$16/Totalnal!$P$2)*1000</f>
        <v>14.467529880966941</v>
      </c>
      <c r="C16" s="25">
        <f>(+Totalnoaseg!$P$16/Totalnoaseg!$P$2)*1000</f>
        <v>17.727195791978438</v>
      </c>
      <c r="D16" s="25">
        <f>(+Totalaseg!$P$16/Totalaseg!$P$2)*1000</f>
        <v>11.269189275500574</v>
      </c>
    </row>
    <row r="17" spans="1:4" x14ac:dyDescent="0.2">
      <c r="A17" s="16" t="s">
        <v>102</v>
      </c>
      <c r="B17" s="25">
        <f>(+Totalnal!$P$18/Totalnal!$P$16)*1000</f>
        <v>132.45902224761633</v>
      </c>
      <c r="C17" s="25">
        <f>(+Totalnoaseg!$P$18/Totalnoaseg!$P$16)*1000</f>
        <v>115.00154473099613</v>
      </c>
      <c r="D17" s="25">
        <f>(+Totalaseg!$P$18/Totalaseg!$P$16)*1000</f>
        <v>159.40416449056519</v>
      </c>
    </row>
    <row r="18" spans="1:4" hidden="1" x14ac:dyDescent="0.2">
      <c r="A18" s="16" t="s">
        <v>103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f>(+Totalnal!$P$22/Totalnal!$P$3)*1000</f>
        <v>71.332853900772918</v>
      </c>
      <c r="C21" s="25">
        <f>(+Totalnoaseg!$P$22/Totalnoaseg!$P$3)*1000</f>
        <v>0</v>
      </c>
      <c r="D21" s="25">
        <f>(+Totalaseg!$P$22/Totalaseg!$P$3)*1000</f>
        <v>143.74948615550917</v>
      </c>
    </row>
    <row r="22" spans="1:4" x14ac:dyDescent="0.2">
      <c r="A22" s="16" t="s">
        <v>6</v>
      </c>
      <c r="B22" s="25">
        <f>(+Totalnal!$P$23/Totalnal!$P$22)*1000</f>
        <v>7.8243183333389732</v>
      </c>
      <c r="C22" s="25" t="s">
        <v>108</v>
      </c>
      <c r="D22" s="25">
        <f>(+Totalaseg!$P$23/Totalaseg!$P$22)*1000</f>
        <v>7.8243183333389732</v>
      </c>
    </row>
    <row r="23" spans="1:4" x14ac:dyDescent="0.2">
      <c r="A23" s="16" t="s">
        <v>7</v>
      </c>
      <c r="B23" s="25">
        <f>(+Totalnal!$P$24/Totalnal!$P$22)*1000</f>
        <v>7.3031483405473638</v>
      </c>
      <c r="C23" s="25" t="s">
        <v>108</v>
      </c>
      <c r="D23" s="25">
        <f>(+Totalaseg!$P$24/Totalaseg!$P$22)*1000</f>
        <v>7.3031483405473638</v>
      </c>
    </row>
    <row r="24" spans="1:4" x14ac:dyDescent="0.2">
      <c r="A24" s="16" t="s">
        <v>58</v>
      </c>
      <c r="B24" s="25">
        <f>(+Totalnal!$P$25/Totalnal!$P$3)*1000</f>
        <v>25.465690516867408</v>
      </c>
      <c r="C24" s="25">
        <f>(+Totalnoaseg!$P$25/Totalnoaseg!$P$3)*1000</f>
        <v>0</v>
      </c>
      <c r="D24" s="25">
        <f>(+Totalaseg!$P$25/Totalaseg!$P$3)*1000</f>
        <v>51.318287804481741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f>(+Totalnal!$P$28/Totalnal!$P$3)*1000</f>
        <v>99.455701614306889</v>
      </c>
      <c r="C27" s="25">
        <f>(+Totalnoaseg!$P$28/Totalnoaseg!$P$3)*1000</f>
        <v>127.14884987353928</v>
      </c>
      <c r="D27" s="25">
        <f>(+Totalaseg!$P$28/Totalaseg!$P$3)*1000</f>
        <v>71.341804247262203</v>
      </c>
    </row>
    <row r="28" spans="1:4" x14ac:dyDescent="0.2">
      <c r="A28" s="16" t="s">
        <v>55</v>
      </c>
      <c r="B28" s="25">
        <f>(+Totalnal!$P$30/Totalnal!$P$29)*100</f>
        <v>11.103638227004868</v>
      </c>
      <c r="C28" s="25">
        <f>(+Totalnoaseg!$P$30/Totalnoaseg!$P$29)*100</f>
        <v>14.215072608913371</v>
      </c>
      <c r="D28" s="25">
        <f>(+Totalaseg!$P$30/Totalaseg!$P$29)*100</f>
        <v>7.8436516264428118</v>
      </c>
    </row>
    <row r="29" spans="1:4" x14ac:dyDescent="0.2">
      <c r="A29" s="16" t="s">
        <v>59</v>
      </c>
      <c r="B29" s="25">
        <f>(+Totalnal!$P$31/Totalnal!$P$3)*1000</f>
        <v>26.40065643152986</v>
      </c>
      <c r="C29" s="25">
        <f>(+Totalnoaseg!$P$31/Totalnoaseg!$P$3)*1000</f>
        <v>19.557564785361798</v>
      </c>
      <c r="D29" s="25">
        <f>(+Totalaseg!$P$31/Totalaseg!$P$3)*1000</f>
        <v>33.347716925076732</v>
      </c>
    </row>
    <row r="30" spans="1:4" x14ac:dyDescent="0.2">
      <c r="A30" s="16" t="s">
        <v>60</v>
      </c>
      <c r="B30" s="25">
        <f>(+Totalnal!$P$32/Totalnal!$P$3)*1000</f>
        <v>136.9424514357267</v>
      </c>
      <c r="C30" s="25">
        <f>(+Totalnoaseg!$P$32/Totalnoaseg!$P$3)*1000</f>
        <v>79.573934236592251</v>
      </c>
      <c r="D30" s="25">
        <f>(+Totalaseg!$P$32/Totalaseg!$P$3)*1000</f>
        <v>195.18258323794271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f>(+Totalnal!$P$35/Totalnal!$P$2)*1000</f>
        <v>192.2471905323261</v>
      </c>
      <c r="C33" s="25">
        <f>(+Totalnoaseg!$P$35/Totalnoaseg!$P$2)*1000</f>
        <v>94.159672292157993</v>
      </c>
      <c r="D33" s="25">
        <f>(+Totalaseg!$P$35/Totalaseg!$P$2)*1000</f>
        <v>288.48935185848609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f>(+Totalnal!$P$38/Totalnal!$P$2)*1000</f>
        <v>200.86258571900376</v>
      </c>
      <c r="C36" s="25">
        <f>(+Totalnoaseg!$P$38/Totalnoaseg!$P$2)*1000</f>
        <v>90.811552603790275</v>
      </c>
      <c r="D36" s="25">
        <f>(+Totalaseg!$P$38/Totalaseg!$P$2)*1000</f>
        <v>308.84318787117007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f>(+Totalnal!$P$41/Totalnal!$P$2)*1000</f>
        <v>17.450879925520866</v>
      </c>
      <c r="C39" s="25">
        <f>(+Totalnoaseg!$P$41/Totalnoaseg!$P$2)*1000</f>
        <v>5.272806033604815</v>
      </c>
      <c r="D39" s="25">
        <f>(+Totalaseg!$P$41/Totalaseg!$P$2)*1000</f>
        <v>29.399843189918297</v>
      </c>
    </row>
    <row r="40" spans="1:4" x14ac:dyDescent="0.2">
      <c r="A40" s="18" t="s">
        <v>16</v>
      </c>
      <c r="B40" s="25">
        <f>(+Totalnal!$P$42/Totalnal!$P$2)*100000</f>
        <v>5.6959796071014015</v>
      </c>
      <c r="C40" s="25">
        <f>(+Totalnoaseg!$P$42/Totalnoaseg!$P$2)*100000</f>
        <v>0</v>
      </c>
      <c r="D40" s="25">
        <f>(+Totalaseg!$P$42/Totalaseg!$P$2)*100000</f>
        <v>11.284798634155528</v>
      </c>
    </row>
    <row r="41" spans="1:4" x14ac:dyDescent="0.2">
      <c r="A41" s="18" t="s">
        <v>14</v>
      </c>
      <c r="B41" s="25">
        <f>+Totalnal!$P$43/Totalnal!$P$42</f>
        <v>0.45804988662131518</v>
      </c>
      <c r="C41" s="25" t="s">
        <v>108</v>
      </c>
      <c r="D41" s="25">
        <f>+Totalaseg!$P$43/Totalaseg!$P$42</f>
        <v>0.45804988662131518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106</v>
      </c>
      <c r="B46" s="40"/>
      <c r="C46" s="40"/>
      <c r="D46" s="40"/>
    </row>
    <row r="47" spans="1:4" x14ac:dyDescent="0.2">
      <c r="B47" s="40"/>
      <c r="C47" s="40"/>
      <c r="D47" s="40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1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107</v>
      </c>
      <c r="B1" s="2"/>
      <c r="C1" s="2"/>
      <c r="D1" s="2"/>
    </row>
    <row r="2" spans="1:4" s="4" customFormat="1" x14ac:dyDescent="0.2">
      <c r="A2" s="20" t="s">
        <v>30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5" t="s">
        <v>3</v>
      </c>
      <c r="B4" s="45" t="s">
        <v>0</v>
      </c>
      <c r="C4" s="48" t="s">
        <v>2</v>
      </c>
      <c r="D4" s="48"/>
    </row>
    <row r="5" spans="1:4" s="9" customFormat="1" ht="24.75" customHeight="1" x14ac:dyDescent="0.2">
      <c r="A5" s="46"/>
      <c r="B5" s="47"/>
      <c r="C5" s="21" t="s">
        <v>50</v>
      </c>
      <c r="D5" s="21" t="s">
        <v>51</v>
      </c>
    </row>
    <row r="6" spans="1:4" x14ac:dyDescent="0.2">
      <c r="A6" s="14"/>
      <c r="B6" s="37"/>
      <c r="C6" s="38"/>
      <c r="D6" s="38"/>
    </row>
    <row r="7" spans="1:4" x14ac:dyDescent="0.2">
      <c r="A7" s="15" t="s">
        <v>53</v>
      </c>
      <c r="B7" s="37"/>
      <c r="C7" s="38"/>
      <c r="D7" s="38"/>
    </row>
    <row r="8" spans="1:4" x14ac:dyDescent="0.2">
      <c r="A8" s="16" t="s">
        <v>4</v>
      </c>
      <c r="B8" s="25">
        <f>+Totalnal!$Q$8/Totalnal!$Q$9</f>
        <v>4.8566670914082497</v>
      </c>
      <c r="C8" s="25">
        <f>+Totalnoaseg!$Q$8/Totalnoaseg!$Q$9</f>
        <v>3.73562072027147</v>
      </c>
      <c r="D8" s="25">
        <f>+Totalaseg!$Q$8/Totalaseg!$Q$9</f>
        <v>7.6596182501951322</v>
      </c>
    </row>
    <row r="9" spans="1:4" x14ac:dyDescent="0.2">
      <c r="A9" s="16" t="s">
        <v>52</v>
      </c>
      <c r="B9" s="25">
        <f>(+Totalnal!$Q$10/Totalnal!$Q$9)*100</f>
        <v>31.482328819488686</v>
      </c>
      <c r="C9" s="25">
        <f>(+Totalnoaseg!$Q$10/Totalnoaseg!$Q$9)*100</f>
        <v>26.323193746781971</v>
      </c>
      <c r="D9" s="25">
        <f>(+Totalaseg!$Q$10/Totalaseg!$Q$9)*100</f>
        <v>44.381709257888922</v>
      </c>
    </row>
    <row r="10" spans="1:4" x14ac:dyDescent="0.2">
      <c r="A10" s="16" t="s">
        <v>57</v>
      </c>
      <c r="B10" s="25">
        <f>(+Totalnal!$Q$9/Totalnal!$Q$3)*1000</f>
        <v>38.562867912003654</v>
      </c>
      <c r="C10" s="25">
        <f>(+Totalnoaseg!$Q$9/Totalnoaseg!$Q$3)*1000</f>
        <v>48.464743759150124</v>
      </c>
      <c r="D10" s="25">
        <f>(+Totalaseg!$Q$9/Totalaseg!$Q$3)*1000</f>
        <v>25.524151838315387</v>
      </c>
    </row>
    <row r="11" spans="1:4" x14ac:dyDescent="0.2">
      <c r="A11" s="16" t="s">
        <v>5</v>
      </c>
      <c r="B11" s="25">
        <f>+Totalnal!$Q$12/Totalnal!$Q$13</f>
        <v>2.0552644222711374</v>
      </c>
      <c r="C11" s="25">
        <f>+Totalnoaseg!$Q$12/Totalnoaseg!$Q$13</f>
        <v>2.1276530534058691</v>
      </c>
      <c r="D11" s="25">
        <f>+Totalaseg!$Q$12/Totalaseg!$Q$13</f>
        <v>1.8604075571322498</v>
      </c>
    </row>
    <row r="12" spans="1:4" x14ac:dyDescent="0.2">
      <c r="A12" s="16" t="s">
        <v>49</v>
      </c>
      <c r="B12" s="25">
        <f>(+Totalnal!$Q$13/Totalnal!$Q$14)</f>
        <v>0.48337303066146009</v>
      </c>
      <c r="C12" s="25">
        <f>+Totalnoaseg!$Q$13/Totalnoaseg!$Q$14</f>
        <v>0.4999616916947594</v>
      </c>
      <c r="D12" s="25">
        <f>+Totalaseg!$Q$13/Totalaseg!$Q$14</f>
        <v>0.43644678093043354</v>
      </c>
    </row>
    <row r="13" spans="1:4" x14ac:dyDescent="0.2">
      <c r="A13" s="16" t="s">
        <v>98</v>
      </c>
      <c r="B13" s="25">
        <f>(+Totalnal!$Q$15/Totalnal!$Q$14)*100</f>
        <v>35.724894815582957</v>
      </c>
      <c r="C13" s="25">
        <f>(+Totalnoaseg!$Q$15/Totalnoaseg!$Q$14)*100</f>
        <v>32.439472877719886</v>
      </c>
      <c r="D13" s="25">
        <f>(+Totalaseg!$Q$15/Totalaseg!$Q$14)*100</f>
        <v>42.857914446204809</v>
      </c>
    </row>
    <row r="14" spans="1:4" x14ac:dyDescent="0.2">
      <c r="A14" s="16" t="s">
        <v>99</v>
      </c>
      <c r="B14" s="25">
        <f>(+Totalnal!$Q$17/Totalnal!$Q$16)*100</f>
        <v>10.709019514645437</v>
      </c>
      <c r="C14" s="25">
        <f>(+Totalnoaseg!$Q$17/Totalnoaseg!$Q$16)*100</f>
        <v>12.516054604883674</v>
      </c>
      <c r="D14" s="25">
        <f>(+Totalaseg!$Q$17/Totalaseg!$Q$16)*100</f>
        <v>6.4461700351972127</v>
      </c>
    </row>
    <row r="15" spans="1:4" x14ac:dyDescent="0.2">
      <c r="A15" s="16" t="s">
        <v>100</v>
      </c>
      <c r="B15" s="25">
        <f>(+Totalnal!$Q$14/Totalnal!$Q$3)*1000</f>
        <v>20.677058037390932</v>
      </c>
      <c r="C15" s="25">
        <f>(+Totalnoaseg!$Q$14/Totalnoaseg!$Q$3)*1000</f>
        <v>25.645403760867417</v>
      </c>
      <c r="D15" s="25">
        <f>(+Totalaseg!$Q$14/Totalaseg!$Q$3)*1000</f>
        <v>14.3709996827948</v>
      </c>
    </row>
    <row r="16" spans="1:4" x14ac:dyDescent="0.2">
      <c r="A16" s="16" t="s">
        <v>101</v>
      </c>
      <c r="B16" s="25">
        <f>(+Totalnal!$Q$16/Totalnal!$Q$2)*1000</f>
        <v>11.313897829470534</v>
      </c>
      <c r="C16" s="25">
        <f>(+Totalnoaseg!$Q$16/Totalnoaseg!$Q$2)*1000</f>
        <v>14.235764181076512</v>
      </c>
      <c r="D16" s="25">
        <f>(+Totalaseg!$Q$16/Totalaseg!$Q$2)*1000</f>
        <v>7.6229606595593902</v>
      </c>
    </row>
    <row r="17" spans="1:4" x14ac:dyDescent="0.2">
      <c r="A17" s="16" t="s">
        <v>102</v>
      </c>
      <c r="B17" s="25">
        <f>(+Totalnal!$Q$18/Totalnal!$Q$16)*1000</f>
        <v>130.74218306930319</v>
      </c>
      <c r="C17" s="25">
        <f>(+Totalnoaseg!$Q$18/Totalnoaseg!$Q$16)*1000</f>
        <v>124.89905787348587</v>
      </c>
      <c r="D17" s="25">
        <f>(+Totalaseg!$Q$18/Totalaseg!$Q$16)*1000</f>
        <v>144.52628905257811</v>
      </c>
    </row>
    <row r="18" spans="1:4" hidden="1" x14ac:dyDescent="0.2">
      <c r="A18" s="16" t="s">
        <v>103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f>(+Totalnal!$Q$22/Totalnal!$Q$3)*1000</f>
        <v>52.253429787779595</v>
      </c>
      <c r="C21" s="25">
        <f>(+Totalnoaseg!$Q$22/Totalnoaseg!$Q$3)*1000</f>
        <v>0.22733475445390439</v>
      </c>
      <c r="D21" s="25">
        <f>(+Totalaseg!$Q$22/Totalaseg!$Q$3)*1000</f>
        <v>120.76100269960772</v>
      </c>
    </row>
    <row r="22" spans="1:4" x14ac:dyDescent="0.2">
      <c r="A22" s="16" t="s">
        <v>6</v>
      </c>
      <c r="B22" s="25">
        <f>(+Totalnal!$Q$23/Totalnal!$Q$22)*1000</f>
        <v>6.1167046734444828</v>
      </c>
      <c r="C22" s="25">
        <f>(+Totalnoaseg!$Q$23/Totalnoaseg!$Q$22)*1000</f>
        <v>19.878997407087294</v>
      </c>
      <c r="D22" s="25">
        <f>(+Totalaseg!$Q$23/Totalaseg!$Q$22)*1000</f>
        <v>6.0825895248338488</v>
      </c>
    </row>
    <row r="23" spans="1:4" x14ac:dyDescent="0.2">
      <c r="A23" s="16" t="s">
        <v>7</v>
      </c>
      <c r="B23" s="25">
        <f>(+Totalnal!$Q$24/Totalnal!$Q$22)*1000</f>
        <v>11.085725765603261</v>
      </c>
      <c r="C23" s="25">
        <f>(+Totalnoaseg!$Q$24/Totalnoaseg!$Q$22)*1000</f>
        <v>0.86430423509075194</v>
      </c>
      <c r="D23" s="25">
        <f>(+Totalaseg!$Q$24/Totalaseg!$Q$22)*1000</f>
        <v>11.111063499749326</v>
      </c>
    </row>
    <row r="24" spans="1:4" x14ac:dyDescent="0.2">
      <c r="A24" s="16" t="s">
        <v>58</v>
      </c>
      <c r="B24" s="25">
        <f>(+Totalnal!$Q$25/Totalnal!$Q$3)*1000</f>
        <v>25.52460980988489</v>
      </c>
      <c r="C24" s="25">
        <f>(+Totalnoaseg!$Q$25/Totalnoaseg!$Q$3)*1000</f>
        <v>0.74900612271243172</v>
      </c>
      <c r="D24" s="25">
        <f>(+Totalaseg!$Q$25/Totalaseg!$Q$3)*1000</f>
        <v>58.148939484181916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f>(+Totalnal!$Q$28/Totalnal!$Q$3)*1000</f>
        <v>227.43055187177458</v>
      </c>
      <c r="C27" s="25">
        <f>(+Totalnoaseg!$Q$28/Totalnoaseg!$Q$3)*1000</f>
        <v>356.68076325531575</v>
      </c>
      <c r="D27" s="25">
        <f>(+Totalaseg!$Q$28/Totalaseg!$Q$3)*1000</f>
        <v>57.234839997661069</v>
      </c>
    </row>
    <row r="28" spans="1:4" x14ac:dyDescent="0.2">
      <c r="A28" s="16" t="s">
        <v>55</v>
      </c>
      <c r="B28" s="25">
        <f>(+Totalnal!$Q$30/Totalnal!$Q$29)*100</f>
        <v>8.3768272070432221</v>
      </c>
      <c r="C28" s="25">
        <f>(+Totalnoaseg!$Q$30/Totalnoaseg!$Q$29)*100</f>
        <v>3.9641325033061316</v>
      </c>
      <c r="D28" s="25">
        <f>(+Totalaseg!$Q$30/Totalaseg!$Q$29)*100</f>
        <v>14.367665090208442</v>
      </c>
    </row>
    <row r="29" spans="1:4" x14ac:dyDescent="0.2">
      <c r="A29" s="16" t="s">
        <v>59</v>
      </c>
      <c r="B29" s="25">
        <f>(+Totalnal!$Q$31/Totalnal!$Q$3)*1000</f>
        <v>24.997495649353834</v>
      </c>
      <c r="C29" s="25">
        <f>(+Totalnoaseg!$Q$31/Totalnoaseg!$Q$3)*1000</f>
        <v>24.282967125272453</v>
      </c>
      <c r="D29" s="25">
        <f>(+Totalaseg!$Q$31/Totalaseg!$Q$3)*1000</f>
        <v>25.938381466936921</v>
      </c>
    </row>
    <row r="30" spans="1:4" x14ac:dyDescent="0.2">
      <c r="A30" s="16" t="s">
        <v>60</v>
      </c>
      <c r="B30" s="25">
        <f>(+Totalnal!$Q$32/Totalnal!$Q$3)*1000</f>
        <v>149.91037384120037</v>
      </c>
      <c r="C30" s="25">
        <f>(+Totalnoaseg!$Q$32/Totalnoaseg!$Q$3)*1000</f>
        <v>126.65552064865659</v>
      </c>
      <c r="D30" s="25">
        <f>(+Totalaseg!$Q$32/Totalaseg!$Q$3)*1000</f>
        <v>180.53219063566783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f>(+Totalnal!$Q$35/Totalnal!$Q$2)*1000</f>
        <v>196.84084963466003</v>
      </c>
      <c r="C33" s="25">
        <f>(+Totalnoaseg!$Q$35/Totalnoaseg!$Q$2)*1000</f>
        <v>139.73066295469323</v>
      </c>
      <c r="D33" s="25">
        <f>(+Totalaseg!$Q$35/Totalaseg!$Q$2)*1000</f>
        <v>268.98313317264422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f>(+Totalnal!$Q$38/Totalnal!$Q$2)*1000</f>
        <v>196.53518257221094</v>
      </c>
      <c r="C36" s="25">
        <f>(+Totalnoaseg!$Q$38/Totalnoaseg!$Q$2)*1000</f>
        <v>134.79059823164494</v>
      </c>
      <c r="D36" s="25">
        <f>(+Totalaseg!$Q$38/Totalaseg!$Q$2)*1000</f>
        <v>274.53169369190942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f>(+Totalnal!$Q$41/Totalnal!$Q$2)*1000</f>
        <v>3.2385920249129043</v>
      </c>
      <c r="C39" s="25">
        <f>(+Totalnoaseg!$Q$41/Totalnoaseg!$Q$2)*1000</f>
        <v>1.0476602764754557</v>
      </c>
      <c r="D39" s="25">
        <f>(+Totalaseg!$Q$41/Totalaseg!$Q$2)*1000</f>
        <v>6.006203699759519</v>
      </c>
    </row>
    <row r="40" spans="1:4" x14ac:dyDescent="0.2">
      <c r="A40" s="18" t="s">
        <v>16</v>
      </c>
      <c r="B40" s="25">
        <f>(+Totalnal!$Q$42/Totalnal!$Q$2)*100000</f>
        <v>1.3138428313985215</v>
      </c>
      <c r="C40" s="25">
        <f>(+Totalnoaseg!$Q$42/Totalnoaseg!$Q$2)*100000</f>
        <v>0</v>
      </c>
      <c r="D40" s="25">
        <f>(+Totalaseg!$Q$42/Totalaseg!$Q$2)*100000</f>
        <v>2.9735051014283336</v>
      </c>
    </row>
    <row r="41" spans="1:4" x14ac:dyDescent="0.2">
      <c r="A41" s="18" t="s">
        <v>14</v>
      </c>
      <c r="B41" s="25">
        <f>+Totalnal!$Q$43/Totalnal!$Q$42</f>
        <v>0.71627906976744182</v>
      </c>
      <c r="C41" s="25" t="s">
        <v>108</v>
      </c>
      <c r="D41" s="25">
        <f>+Totalaseg!$Q$43/Totalaseg!$Q$42</f>
        <v>0.71627906976744182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106</v>
      </c>
      <c r="B46" s="40"/>
      <c r="C46" s="40"/>
      <c r="D46" s="40"/>
    </row>
    <row r="47" spans="1:4" x14ac:dyDescent="0.2">
      <c r="B47" s="40"/>
      <c r="C47" s="40"/>
      <c r="D47" s="40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0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107</v>
      </c>
      <c r="B1" s="2"/>
      <c r="C1" s="2"/>
      <c r="D1" s="2"/>
    </row>
    <row r="2" spans="1:4" s="4" customFormat="1" x14ac:dyDescent="0.2">
      <c r="A2" s="20" t="s">
        <v>46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5" t="s">
        <v>3</v>
      </c>
      <c r="B4" s="45" t="s">
        <v>0</v>
      </c>
      <c r="C4" s="48" t="s">
        <v>2</v>
      </c>
      <c r="D4" s="48"/>
    </row>
    <row r="5" spans="1:4" s="9" customFormat="1" ht="24.75" customHeight="1" x14ac:dyDescent="0.2">
      <c r="A5" s="46"/>
      <c r="B5" s="47"/>
      <c r="C5" s="21" t="s">
        <v>50</v>
      </c>
      <c r="D5" s="21" t="s">
        <v>51</v>
      </c>
    </row>
    <row r="6" spans="1:4" x14ac:dyDescent="0.2">
      <c r="A6" s="14"/>
      <c r="B6" s="37"/>
      <c r="C6" s="38"/>
      <c r="D6" s="38"/>
    </row>
    <row r="7" spans="1:4" x14ac:dyDescent="0.2">
      <c r="A7" s="15" t="s">
        <v>53</v>
      </c>
      <c r="B7" s="37"/>
      <c r="C7" s="38"/>
      <c r="D7" s="38"/>
    </row>
    <row r="8" spans="1:4" x14ac:dyDescent="0.2">
      <c r="A8" s="16" t="s">
        <v>4</v>
      </c>
      <c r="B8" s="25">
        <f>+Totalnal!$R$8/Totalnal!$R$9</f>
        <v>6.1625700690592771</v>
      </c>
      <c r="C8" s="25">
        <f>+Totalnoaseg!$R$8/Totalnoaseg!$R$9</f>
        <v>5.8798978288633457</v>
      </c>
      <c r="D8" s="25">
        <f>+Totalaseg!$R$8/Totalaseg!$R$9</f>
        <v>7.1163011160425738</v>
      </c>
    </row>
    <row r="9" spans="1:4" x14ac:dyDescent="0.2">
      <c r="A9" s="16" t="s">
        <v>52</v>
      </c>
      <c r="B9" s="25">
        <f>(+Totalnal!$R$10/Totalnal!$R$9)*100</f>
        <v>44.205818317948513</v>
      </c>
      <c r="C9" s="25">
        <f>(+Totalnoaseg!$R$10/Totalnoaseg!$R$9)*100</f>
        <v>42.298850574712645</v>
      </c>
      <c r="D9" s="25">
        <f>(+Totalaseg!$R$10/Totalaseg!$R$9)*100</f>
        <v>50.639893135691814</v>
      </c>
    </row>
    <row r="10" spans="1:4" x14ac:dyDescent="0.2">
      <c r="A10" s="16" t="s">
        <v>57</v>
      </c>
      <c r="B10" s="25">
        <f>(+Totalnal!$R$9/Totalnal!$R$3)*1000</f>
        <v>42.96592592592593</v>
      </c>
      <c r="C10" s="25">
        <f>(+Totalnoaseg!$R$9/Totalnoaseg!$R$3)*1000</f>
        <v>47.808969280142243</v>
      </c>
      <c r="D10" s="25">
        <f>(+Totalaseg!$R$9/Totalaseg!$R$3)*1000</f>
        <v>32.021492082590527</v>
      </c>
    </row>
    <row r="11" spans="1:4" x14ac:dyDescent="0.2">
      <c r="A11" s="16" t="s">
        <v>5</v>
      </c>
      <c r="B11" s="25">
        <f>+Totalnal!$R$12/Totalnal!$R$13</f>
        <v>2.1470946287003772</v>
      </c>
      <c r="C11" s="25">
        <f>+Totalnoaseg!$R$12/Totalnoaseg!$R$13</f>
        <v>2.190935580406363</v>
      </c>
      <c r="D11" s="25">
        <f>+Totalaseg!$R$12/Totalaseg!$R$13</f>
        <v>2.012676566461427</v>
      </c>
    </row>
    <row r="12" spans="1:4" x14ac:dyDescent="0.2">
      <c r="A12" s="16" t="s">
        <v>49</v>
      </c>
      <c r="B12" s="25">
        <f>(+Totalnal!$R$13/Totalnal!$R$14)</f>
        <v>0.49061853567578589</v>
      </c>
      <c r="C12" s="25">
        <f>+Totalnoaseg!$R$13/Totalnoaseg!$R$14</f>
        <v>0.48094841299901525</v>
      </c>
      <c r="D12" s="25">
        <f>+Totalaseg!$R$13/Totalaseg!$R$14</f>
        <v>0.51878992859827133</v>
      </c>
    </row>
    <row r="13" spans="1:4" x14ac:dyDescent="0.2">
      <c r="A13" s="16" t="s">
        <v>98</v>
      </c>
      <c r="B13" s="25">
        <f>(+Totalnal!$R$15/Totalnal!$R$14)*100</f>
        <v>37.387466130582993</v>
      </c>
      <c r="C13" s="25">
        <f>(+Totalnoaseg!$R$15/Totalnoaseg!$R$14)*100</f>
        <v>33.476630558291035</v>
      </c>
      <c r="D13" s="25">
        <f>(+Totalaseg!$R$15/Totalaseg!$R$14)*100</f>
        <v>50.031316547663785</v>
      </c>
    </row>
    <row r="14" spans="1:4" x14ac:dyDescent="0.2">
      <c r="A14" s="16" t="s">
        <v>99</v>
      </c>
      <c r="B14" s="25">
        <f>(+Totalnal!$R$17/Totalnal!$R$16)*100</f>
        <v>8.3560768828755592</v>
      </c>
      <c r="C14" s="25">
        <f>(+Totalnoaseg!$R$17/Totalnoaseg!$R$16)*100</f>
        <v>9.1715245998139121</v>
      </c>
      <c r="D14" s="25">
        <f>(+Totalaseg!$R$17/Totalaseg!$R$16)*100</f>
        <v>5.7086492817952035</v>
      </c>
    </row>
    <row r="15" spans="1:4" x14ac:dyDescent="0.2">
      <c r="A15" s="16" t="s">
        <v>100</v>
      </c>
      <c r="B15" s="25">
        <f>(+Totalnal!$R$14/Totalnal!$R$3)*1000</f>
        <v>29.056507936507934</v>
      </c>
      <c r="C15" s="25">
        <f>(+Totalnoaseg!$R$14/Totalnoaseg!$R$3)*1000</f>
        <v>32.241440790148545</v>
      </c>
      <c r="D15" s="25">
        <f>(+Totalaseg!$R$14/Totalaseg!$R$3)*1000</f>
        <v>22.030212547534813</v>
      </c>
    </row>
    <row r="16" spans="1:4" x14ac:dyDescent="0.2">
      <c r="A16" s="16" t="s">
        <v>101</v>
      </c>
      <c r="B16" s="25">
        <f>(+Totalnal!$R$16/Totalnal!$R$2)*1000</f>
        <v>15.206469703398342</v>
      </c>
      <c r="C16" s="25">
        <f>(+Totalnoaseg!$R$16/Totalnoaseg!$R$2)*1000</f>
        <v>16.920676557169415</v>
      </c>
      <c r="D16" s="25">
        <f>(+Totalaseg!$R$16/Totalaseg!$R$2)*1000</f>
        <v>11.442837310097294</v>
      </c>
    </row>
    <row r="17" spans="1:4" x14ac:dyDescent="0.2">
      <c r="A17" s="16" t="s">
        <v>102</v>
      </c>
      <c r="B17" s="25">
        <f>(+Totalnal!$R$18/Totalnal!$R$16)*1000</f>
        <v>124.73143255327797</v>
      </c>
      <c r="C17" s="25">
        <f>(+Totalnoaseg!$R$18/Totalnoaseg!$R$16)*1000</f>
        <v>121.05273151928299</v>
      </c>
      <c r="D17" s="25">
        <f>(+Totalaseg!$R$18/Totalaseg!$R$16)*1000</f>
        <v>136.67468096911412</v>
      </c>
    </row>
    <row r="18" spans="1:4" hidden="1" x14ac:dyDescent="0.2">
      <c r="A18" s="16" t="s">
        <v>103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f>(+Totalnal!$R$22/Totalnal!$R$3)*1000</f>
        <v>89.759576719576728</v>
      </c>
      <c r="C21" s="25">
        <f>(+Totalnoaseg!$R$22/Totalnoaseg!$R$3)*1000</f>
        <v>68.927955607876086</v>
      </c>
      <c r="D21" s="25">
        <f>(+Totalaseg!$R$22/Totalaseg!$R$3)*1000</f>
        <v>136.83540950309907</v>
      </c>
    </row>
    <row r="22" spans="1:4" x14ac:dyDescent="0.2">
      <c r="A22" s="16" t="s">
        <v>6</v>
      </c>
      <c r="B22" s="25">
        <f>(+Totalnal!$R$23/Totalnal!$R$22)*1000</f>
        <v>22.319470708347286</v>
      </c>
      <c r="C22" s="25">
        <f>(+Totalnoaseg!$R$23/Totalnoaseg!$R$22)*1000</f>
        <v>35.761108355183893</v>
      </c>
      <c r="D22" s="25">
        <f>(+Totalaseg!$R$23/Totalaseg!$R$22)*1000</f>
        <v>7.0183222579636775</v>
      </c>
    </row>
    <row r="23" spans="1:4" x14ac:dyDescent="0.2">
      <c r="A23" s="16" t="s">
        <v>7</v>
      </c>
      <c r="B23" s="25">
        <f>(+Totalnal!$R$24/Totalnal!$R$22)*1000</f>
        <v>23.446526169850561</v>
      </c>
      <c r="C23" s="25">
        <f>(+Totalnoaseg!$R$24/Totalnoaseg!$R$22)*1000</f>
        <v>0.11515838707391396</v>
      </c>
      <c r="D23" s="25">
        <f>(+Totalaseg!$R$24/Totalaseg!$R$22)*1000</f>
        <v>50.005546087991206</v>
      </c>
    </row>
    <row r="24" spans="1:4" x14ac:dyDescent="0.2">
      <c r="A24" s="16" t="s">
        <v>58</v>
      </c>
      <c r="B24" s="25">
        <f>(+Totalnal!$R$25/Totalnal!$R$3)*1000</f>
        <v>118.48931216931217</v>
      </c>
      <c r="C24" s="25">
        <f>(+Totalnoaseg!$R$25/Totalnoaseg!$R$3)*1000</f>
        <v>138.46405595908578</v>
      </c>
      <c r="D24" s="25">
        <f>(+Totalaseg!$R$25/Totalaseg!$R$3)*1000</f>
        <v>73.349872780558883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f>(+Totalnal!$R$28/Totalnal!$R$3)*1000</f>
        <v>151.16444444444443</v>
      </c>
      <c r="C27" s="25">
        <f>(+Totalnoaseg!$R$28/Totalnoaseg!$R$3)*1000</f>
        <v>170.40691966139281</v>
      </c>
      <c r="D27" s="25">
        <f>(+Totalaseg!$R$28/Totalaseg!$R$3)*1000</f>
        <v>107.67980439665973</v>
      </c>
    </row>
    <row r="28" spans="1:4" x14ac:dyDescent="0.2">
      <c r="A28" s="16" t="s">
        <v>55</v>
      </c>
      <c r="B28" s="25">
        <f>(+Totalnal!$R$30/Totalnal!$R$29)*100</f>
        <v>7.2654567825284522</v>
      </c>
      <c r="C28" s="25">
        <f>(+Totalnoaseg!$R$30/Totalnoaseg!$R$29)*100</f>
        <v>4.8291029047924496</v>
      </c>
      <c r="D28" s="25">
        <f>(+Totalaseg!$R$30/Totalaseg!$R$29)*100</f>
        <v>12.24260576563085</v>
      </c>
    </row>
    <row r="29" spans="1:4" x14ac:dyDescent="0.2">
      <c r="A29" s="16" t="s">
        <v>59</v>
      </c>
      <c r="B29" s="25">
        <f>(+Totalnal!$R$31/Totalnal!$R$3)*1000</f>
        <v>43.247407407407408</v>
      </c>
      <c r="C29" s="25">
        <f>(+Totalnoaseg!$R$31/Totalnoaseg!$R$3)*1000</f>
        <v>40.619916862461594</v>
      </c>
      <c r="D29" s="25">
        <f>(+Totalaseg!$R$31/Totalaseg!$R$3)*1000</f>
        <v>49.185078070238376</v>
      </c>
    </row>
    <row r="30" spans="1:4" x14ac:dyDescent="0.2">
      <c r="A30" s="16" t="s">
        <v>60</v>
      </c>
      <c r="B30" s="25">
        <f>(+Totalnal!$R$32/Totalnal!$R$3)*1000</f>
        <v>183.66814814814813</v>
      </c>
      <c r="C30" s="25">
        <f>(+Totalnoaseg!$R$32/Totalnoaseg!$R$3)*1000</f>
        <v>150.16778933279929</v>
      </c>
      <c r="D30" s="25">
        <f>(+Totalaseg!$R$32/Totalaseg!$R$3)*1000</f>
        <v>259.37311999470148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f>(+Totalnal!$R$35/Totalnal!$R$2)*1000</f>
        <v>191.28332237653962</v>
      </c>
      <c r="C33" s="25">
        <f>(+Totalnoaseg!$R$35/Totalnoaseg!$R$2)*1000</f>
        <v>193.29213397225115</v>
      </c>
      <c r="D33" s="25">
        <f>(+Totalaseg!$R$35/Totalaseg!$R$2)*1000</f>
        <v>186.87286959073569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f>(+Totalnal!$R$38/Totalnal!$R$2)*1000</f>
        <v>208.88166971823304</v>
      </c>
      <c r="C36" s="25">
        <f>(+Totalnoaseg!$R$38/Totalnoaseg!$R$2)*1000</f>
        <v>203.2347945890335</v>
      </c>
      <c r="D36" s="25">
        <f>(+Totalaseg!$R$38/Totalaseg!$R$2)*1000</f>
        <v>221.2796846429942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f>(+Totalnal!$R$41/Totalnal!$R$2)*1000</f>
        <v>10.893805047954553</v>
      </c>
      <c r="C39" s="25">
        <f>(+Totalnoaseg!$R$41/Totalnoaseg!$R$2)*1000</f>
        <v>4.8082700316738558</v>
      </c>
      <c r="D39" s="25">
        <f>(+Totalaseg!$R$41/Totalaseg!$R$2)*1000</f>
        <v>24.254921104313869</v>
      </c>
    </row>
    <row r="40" spans="1:4" x14ac:dyDescent="0.2">
      <c r="A40" s="18" t="s">
        <v>16</v>
      </c>
      <c r="B40" s="25">
        <f>(+Totalnal!$R$42/Totalnal!$R$2)*100000</f>
        <v>2.1192455309306091</v>
      </c>
      <c r="C40" s="25">
        <f>(+Totalnoaseg!$R$42/Totalnoaseg!$R$2)*100000</f>
        <v>0.70686228330654755</v>
      </c>
      <c r="D40" s="25">
        <f>(+Totalaseg!$R$42/Totalaseg!$R$2)*100000</f>
        <v>5.2202081311090547</v>
      </c>
    </row>
    <row r="41" spans="1:4" x14ac:dyDescent="0.2">
      <c r="A41" s="18" t="s">
        <v>14</v>
      </c>
      <c r="B41" s="25">
        <f>+Totalnal!$R$43/Totalnal!$R$42</f>
        <v>0.8125</v>
      </c>
      <c r="C41" s="25">
        <f>+Totalnoaseg!$R$43/Totalnoaseg!$R$42</f>
        <v>1</v>
      </c>
      <c r="D41" s="25">
        <f>+Totalaseg!$R$43/Totalaseg!$R$42</f>
        <v>0.7567567567567568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106</v>
      </c>
      <c r="B46" s="40"/>
      <c r="C46" s="40"/>
      <c r="D46" s="40"/>
    </row>
    <row r="47" spans="1:4" x14ac:dyDescent="0.2">
      <c r="B47" s="40"/>
      <c r="C47" s="40"/>
      <c r="D47" s="40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9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107</v>
      </c>
      <c r="B1" s="2"/>
      <c r="C1" s="2"/>
      <c r="D1" s="2"/>
    </row>
    <row r="2" spans="1:4" s="4" customFormat="1" x14ac:dyDescent="0.2">
      <c r="A2" s="20" t="s">
        <v>31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5" t="s">
        <v>3</v>
      </c>
      <c r="B4" s="45" t="s">
        <v>0</v>
      </c>
      <c r="C4" s="48" t="s">
        <v>2</v>
      </c>
      <c r="D4" s="48"/>
    </row>
    <row r="5" spans="1:4" s="9" customFormat="1" ht="22.5" customHeight="1" x14ac:dyDescent="0.2">
      <c r="A5" s="46"/>
      <c r="B5" s="47"/>
      <c r="C5" s="21" t="s">
        <v>50</v>
      </c>
      <c r="D5" s="21" t="s">
        <v>51</v>
      </c>
    </row>
    <row r="6" spans="1:4" x14ac:dyDescent="0.2">
      <c r="A6" s="14"/>
      <c r="B6" s="37"/>
      <c r="C6" s="38"/>
      <c r="D6" s="38"/>
    </row>
    <row r="7" spans="1:4" x14ac:dyDescent="0.2">
      <c r="A7" s="15" t="s">
        <v>53</v>
      </c>
      <c r="B7" s="37"/>
      <c r="C7" s="38"/>
      <c r="D7" s="38"/>
    </row>
    <row r="8" spans="1:4" x14ac:dyDescent="0.2">
      <c r="A8" s="16" t="s">
        <v>4</v>
      </c>
      <c r="B8" s="25">
        <f>+Totalnal!$S$8/Totalnal!$S$9</f>
        <v>4.6267017364409053</v>
      </c>
      <c r="C8" s="25">
        <f>+Totalnoaseg!$S$8/Totalnoaseg!$S$9</f>
        <v>3.9809591889784248</v>
      </c>
      <c r="D8" s="25">
        <f>+Totalaseg!$S$8/Totalaseg!$S$9</f>
        <v>6.5589693728731158</v>
      </c>
    </row>
    <row r="9" spans="1:4" x14ac:dyDescent="0.2">
      <c r="A9" s="16" t="s">
        <v>52</v>
      </c>
      <c r="B9" s="25">
        <f>(+Totalnal!$S$10/Totalnal!$S$9)*100</f>
        <v>39.896738998076032</v>
      </c>
      <c r="C9" s="25">
        <f>(+Totalnoaseg!$S$10/Totalnoaseg!$S$9)*100</f>
        <v>37.584481414088899</v>
      </c>
      <c r="D9" s="25">
        <f>(+Totalaseg!$S$10/Totalaseg!$S$9)*100</f>
        <v>46.815751093825959</v>
      </c>
    </row>
    <row r="10" spans="1:4" x14ac:dyDescent="0.2">
      <c r="A10" s="16" t="s">
        <v>57</v>
      </c>
      <c r="B10" s="25">
        <f>(+Totalnal!$S$9/Totalnal!$S$3)*1000</f>
        <v>41.389091326948723</v>
      </c>
      <c r="C10" s="25">
        <f>(+Totalnoaseg!$S$9/Totalnoaseg!$S$3)*1000</f>
        <v>49.625983014033494</v>
      </c>
      <c r="D10" s="25">
        <f>(+Totalaseg!$S$9/Totalaseg!$S$3)*1000</f>
        <v>27.654242647493778</v>
      </c>
    </row>
    <row r="11" spans="1:4" x14ac:dyDescent="0.2">
      <c r="A11" s="16" t="s">
        <v>5</v>
      </c>
      <c r="B11" s="25">
        <f>+Totalnal!$S$12/Totalnal!$S$13</f>
        <v>1.3929010644162674</v>
      </c>
      <c r="C11" s="25">
        <f>+Totalnoaseg!$S$12/Totalnoaseg!$S$13</f>
        <v>1.3608002376943646</v>
      </c>
      <c r="D11" s="25">
        <f>+Totalaseg!$S$12/Totalaseg!$S$13</f>
        <v>1.5842928845586064</v>
      </c>
    </row>
    <row r="12" spans="1:4" x14ac:dyDescent="0.2">
      <c r="A12" s="16" t="s">
        <v>49</v>
      </c>
      <c r="B12" s="25">
        <f>(+Totalnal!$S$13/Totalnal!$S$14)</f>
        <v>0.88328276585384125</v>
      </c>
      <c r="C12" s="25">
        <f>+Totalnoaseg!$S$13/Totalnoaseg!$S$14</f>
        <v>1.0387860082304528</v>
      </c>
      <c r="D12" s="25">
        <f>+Totalaseg!$S$13/Totalaseg!$S$14</f>
        <v>0.45317099277495315</v>
      </c>
    </row>
    <row r="13" spans="1:4" x14ac:dyDescent="0.2">
      <c r="A13" s="16" t="s">
        <v>98</v>
      </c>
      <c r="B13" s="25">
        <f>(+Totalnal!$S$15/Totalnal!$S$14)*100</f>
        <v>41.896093193991831</v>
      </c>
      <c r="C13" s="25">
        <f>(+Totalnoaseg!$S$15/Totalnoaseg!$S$14)*100</f>
        <v>37.02674897119342</v>
      </c>
      <c r="D13" s="25">
        <f>(+Totalaseg!$S$15/Totalaseg!$S$14)*100</f>
        <v>53.344929087503345</v>
      </c>
    </row>
    <row r="14" spans="1:4" x14ac:dyDescent="0.2">
      <c r="A14" s="16" t="s">
        <v>99</v>
      </c>
      <c r="B14" s="25">
        <f>(+Totalnal!$S$17/Totalnal!$S$16)*100</f>
        <v>9.8542447057078224</v>
      </c>
      <c r="C14" s="25">
        <f>(+Totalnoaseg!$S$17/Totalnoaseg!$S$16)*100</f>
        <v>11.220391349124615</v>
      </c>
      <c r="D14" s="25">
        <f>(+Totalaseg!$S$17/Totalaseg!$S$16)*100</f>
        <v>6.3370011931592209</v>
      </c>
    </row>
    <row r="15" spans="1:4" x14ac:dyDescent="0.2">
      <c r="A15" s="16" t="s">
        <v>100</v>
      </c>
      <c r="B15" s="25">
        <f>(+Totalnal!$S$14/Totalnal!$S$3)*1000</f>
        <v>26.910318091511414</v>
      </c>
      <c r="C15" s="25">
        <f>(+Totalnoaseg!$S$14/Totalnoaseg!$S$3)*1000</f>
        <v>31.346799772316455</v>
      </c>
      <c r="D15" s="25">
        <f>(+Totalaseg!$S$14/Totalaseg!$S$3)*1000</f>
        <v>20.096043709029505</v>
      </c>
    </row>
    <row r="16" spans="1:4" x14ac:dyDescent="0.2">
      <c r="A16" s="16" t="s">
        <v>101</v>
      </c>
      <c r="B16" s="25">
        <f>(+Totalnal!$S$16/Totalnal!$S$2)*1000</f>
        <v>14.386496978958354</v>
      </c>
      <c r="C16" s="25">
        <f>(+Totalnoaseg!$S$16/Totalnoaseg!$S$2)*1000</f>
        <v>17.087820132654983</v>
      </c>
      <c r="D16" s="25">
        <f>(+Totalaseg!$S$16/Totalaseg!$S$2)*1000</f>
        <v>10.224940558976069</v>
      </c>
    </row>
    <row r="17" spans="1:4" x14ac:dyDescent="0.2">
      <c r="A17" s="16" t="s">
        <v>102</v>
      </c>
      <c r="B17" s="25">
        <f>(+Totalnal!$S$18/Totalnal!$S$16)*1000</f>
        <v>144.79100990245891</v>
      </c>
      <c r="C17" s="25">
        <f>(+Totalnoaseg!$S$18/Totalnoaseg!$S$16)*1000</f>
        <v>138.92893923789907</v>
      </c>
      <c r="D17" s="25">
        <f>(+Totalaseg!$S$18/Totalaseg!$S$16)*1000</f>
        <v>159.88333554288744</v>
      </c>
    </row>
    <row r="18" spans="1:4" hidden="1" x14ac:dyDescent="0.2">
      <c r="A18" s="16" t="s">
        <v>103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f>(+Totalnal!$S$22/Totalnal!$S$3)*1000</f>
        <v>65.406477144323048</v>
      </c>
      <c r="C21" s="25">
        <f>(+Totalnoaseg!$S$22/Totalnoaseg!$S$3)*1000</f>
        <v>0</v>
      </c>
      <c r="D21" s="25">
        <f>(+Totalaseg!$S$22/Totalaseg!$S$3)*1000</f>
        <v>174.47044209145125</v>
      </c>
    </row>
    <row r="22" spans="1:4" x14ac:dyDescent="0.2">
      <c r="A22" s="16" t="s">
        <v>6</v>
      </c>
      <c r="B22" s="25">
        <f>(+Totalnal!$S$23/Totalnal!$S$22)*1000</f>
        <v>13.376895573911971</v>
      </c>
      <c r="C22" s="25" t="s">
        <v>108</v>
      </c>
      <c r="D22" s="25">
        <f>(+Totalaseg!$S$23/Totalaseg!$S$22)*1000</f>
        <v>13.376895573911971</v>
      </c>
    </row>
    <row r="23" spans="1:4" x14ac:dyDescent="0.2">
      <c r="A23" s="16" t="s">
        <v>7</v>
      </c>
      <c r="B23" s="25">
        <f>(+Totalnal!$S$24/Totalnal!$S$22)*1000</f>
        <v>12.082357292565652</v>
      </c>
      <c r="C23" s="25" t="s">
        <v>108</v>
      </c>
      <c r="D23" s="25">
        <f>(+Totalaseg!$S$24/Totalaseg!$S$22)*1000</f>
        <v>12.082357292565652</v>
      </c>
    </row>
    <row r="24" spans="1:4" x14ac:dyDescent="0.2">
      <c r="A24" s="16" t="s">
        <v>58</v>
      </c>
      <c r="B24" s="25">
        <f>(+Totalnal!$S$25/Totalnal!$S$3)*1000</f>
        <v>36.809791214960995</v>
      </c>
      <c r="C24" s="25">
        <f>(+Totalnoaseg!$S$25/Totalnoaseg!$S$3)*1000</f>
        <v>0</v>
      </c>
      <c r="D24" s="25">
        <f>(+Totalaseg!$S$25/Totalaseg!$S$3)*1000</f>
        <v>98.189366358889416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f>(+Totalnal!$S$28/Totalnal!$S$3)*1000</f>
        <v>140.66404387580351</v>
      </c>
      <c r="C27" s="25">
        <f>(+Totalnoaseg!$S$28/Totalnoaseg!$S$3)*1000</f>
        <v>147.31060905348468</v>
      </c>
      <c r="D27" s="25">
        <f>(+Totalaseg!$S$28/Totalaseg!$S$3)*1000</f>
        <v>129.58103217410476</v>
      </c>
    </row>
    <row r="28" spans="1:4" x14ac:dyDescent="0.2">
      <c r="A28" s="16" t="s">
        <v>55</v>
      </c>
      <c r="B28" s="25">
        <f>(+Totalnal!$S$30/Totalnal!$S$29)*100</f>
        <v>6.6705336426914146</v>
      </c>
      <c r="C28" s="25">
        <f>(+Totalnoaseg!$S$30/Totalnoaseg!$S$29)*100</f>
        <v>5.304010349288486</v>
      </c>
      <c r="D28" s="25">
        <f>(+Totalaseg!$S$30/Totalaseg!$S$29)*100</f>
        <v>8.4130649950511387</v>
      </c>
    </row>
    <row r="29" spans="1:4" x14ac:dyDescent="0.2">
      <c r="A29" s="16" t="s">
        <v>59</v>
      </c>
      <c r="B29" s="25">
        <f>(+Totalnal!$S$31/Totalnal!$S$3)*1000</f>
        <v>25.684601838775976</v>
      </c>
      <c r="C29" s="25">
        <f>(+Totalnoaseg!$S$31/Totalnoaseg!$S$3)*1000</f>
        <v>18.330782912124146</v>
      </c>
      <c r="D29" s="25">
        <f>(+Totalaseg!$S$31/Totalaseg!$S$3)*1000</f>
        <v>37.946944723780227</v>
      </c>
    </row>
    <row r="30" spans="1:4" x14ac:dyDescent="0.2">
      <c r="A30" s="16" t="s">
        <v>60</v>
      </c>
      <c r="B30" s="25">
        <f>(+Totalnal!$S$32/Totalnal!$S$3)*1000</f>
        <v>189.00222060271773</v>
      </c>
      <c r="C30" s="25">
        <f>(+Totalnoaseg!$S$32/Totalnoaseg!$S$3)*1000</f>
        <v>124.47291742923993</v>
      </c>
      <c r="D30" s="25">
        <f>(+Totalaseg!$S$32/Totalaseg!$S$3)*1000</f>
        <v>296.60351586657129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f>(+Totalnal!$S$35/Totalnal!$S$2)*1000</f>
        <v>256.35635272448656</v>
      </c>
      <c r="C33" s="25">
        <f>(+Totalnoaseg!$S$35/Totalnoaseg!$S$2)*1000</f>
        <v>189.58417291254943</v>
      </c>
      <c r="D33" s="25">
        <f>(+Totalaseg!$S$35/Totalaseg!$S$2)*1000</f>
        <v>359.22305091730311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f>(+Totalnal!$S$38/Totalnal!$S$2)*1000</f>
        <v>273.377057157553</v>
      </c>
      <c r="C36" s="25">
        <f>(+Totalnoaseg!$S$38/Totalnoaseg!$S$2)*1000</f>
        <v>186.58808498506795</v>
      </c>
      <c r="D36" s="25">
        <f>(+Totalaseg!$S$38/Totalaseg!$S$2)*1000</f>
        <v>407.08086961472458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f>(+Totalnal!$S$41/Totalnal!$S$2)*1000</f>
        <v>4.7396525855463807</v>
      </c>
      <c r="C39" s="25">
        <f>(+Totalnoaseg!$S$41/Totalnoaseg!$S$2)*1000</f>
        <v>2.5314963193433773</v>
      </c>
      <c r="D39" s="25">
        <f>(+Totalaseg!$S$41/Totalaseg!$S$2)*1000</f>
        <v>8.141454725866403</v>
      </c>
    </row>
    <row r="40" spans="1:4" x14ac:dyDescent="0.2">
      <c r="A40" s="18" t="s">
        <v>16</v>
      </c>
      <c r="B40" s="25">
        <f>(+Totalnal!$S$42/Totalnal!$S$2)*100000</f>
        <v>10.511218725122561</v>
      </c>
      <c r="C40" s="25">
        <f>(+Totalnoaseg!$S$42/Totalnoaseg!$S$2)*100000</f>
        <v>0</v>
      </c>
      <c r="D40" s="25">
        <f>(+Totalaseg!$S$42/Totalaseg!$S$2)*100000</f>
        <v>26.704405277983369</v>
      </c>
    </row>
    <row r="41" spans="1:4" x14ac:dyDescent="0.2">
      <c r="A41" s="18" t="s">
        <v>14</v>
      </c>
      <c r="B41" s="25">
        <f>+Totalnal!$S$43/Totalnal!$S$42</f>
        <v>0.30456852791878175</v>
      </c>
      <c r="C41" s="25" t="s">
        <v>108</v>
      </c>
      <c r="D41" s="25">
        <f>+Totalaseg!$S$43/Totalaseg!$S$42</f>
        <v>0.30456852791878175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106</v>
      </c>
      <c r="B46" s="40"/>
      <c r="C46" s="40"/>
      <c r="D46" s="40"/>
    </row>
    <row r="47" spans="1:4" x14ac:dyDescent="0.2">
      <c r="B47" s="40"/>
      <c r="C47" s="40"/>
      <c r="D47" s="40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8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107</v>
      </c>
      <c r="B1" s="2"/>
      <c r="C1" s="2"/>
      <c r="D1" s="2"/>
    </row>
    <row r="2" spans="1:4" s="4" customFormat="1" x14ac:dyDescent="0.2">
      <c r="A2" s="20" t="s">
        <v>32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5" t="s">
        <v>3</v>
      </c>
      <c r="B4" s="45" t="s">
        <v>0</v>
      </c>
      <c r="C4" s="48" t="s">
        <v>2</v>
      </c>
      <c r="D4" s="48"/>
    </row>
    <row r="5" spans="1:4" s="9" customFormat="1" ht="25.5" customHeight="1" x14ac:dyDescent="0.2">
      <c r="A5" s="46"/>
      <c r="B5" s="47"/>
      <c r="C5" s="21" t="s">
        <v>50</v>
      </c>
      <c r="D5" s="21" t="s">
        <v>51</v>
      </c>
    </row>
    <row r="6" spans="1:4" x14ac:dyDescent="0.2">
      <c r="A6" s="14"/>
      <c r="B6" s="37"/>
      <c r="C6" s="38"/>
      <c r="D6" s="38"/>
    </row>
    <row r="7" spans="1:4" x14ac:dyDescent="0.2">
      <c r="A7" s="15" t="s">
        <v>53</v>
      </c>
      <c r="B7" s="37"/>
      <c r="C7" s="38"/>
      <c r="D7" s="38"/>
    </row>
    <row r="8" spans="1:4" x14ac:dyDescent="0.2">
      <c r="A8" s="16" t="s">
        <v>4</v>
      </c>
      <c r="B8" s="25">
        <f>+Totalnal!$T$8/Totalnal!$T$9</f>
        <v>5.5022010917415036</v>
      </c>
      <c r="C8" s="25">
        <f>+Totalnoaseg!$T$8/Totalnoaseg!$T$9</f>
        <v>5.0540111634015545</v>
      </c>
      <c r="D8" s="25">
        <f>+Totalaseg!$T$8/Totalaseg!$T$9</f>
        <v>6.3114316767117877</v>
      </c>
    </row>
    <row r="9" spans="1:4" x14ac:dyDescent="0.2">
      <c r="A9" s="16" t="s">
        <v>52</v>
      </c>
      <c r="B9" s="25">
        <f>(+Totalnal!$T$10/Totalnal!$T$9)*100</f>
        <v>43.36326818101778</v>
      </c>
      <c r="C9" s="25">
        <f>(+Totalnoaseg!$T$10/Totalnoaseg!$T$9)*100</f>
        <v>41.15683484732407</v>
      </c>
      <c r="D9" s="25">
        <f>(+Totalaseg!$T$10/Totalaseg!$T$9)*100</f>
        <v>47.347100088924023</v>
      </c>
    </row>
    <row r="10" spans="1:4" x14ac:dyDescent="0.2">
      <c r="A10" s="16" t="s">
        <v>57</v>
      </c>
      <c r="B10" s="25">
        <f>(+Totalnal!$T$9/Totalnal!$T$3)*1000</f>
        <v>45.868595640746882</v>
      </c>
      <c r="C10" s="25">
        <f>(+Totalnoaseg!$T$9/Totalnoaseg!$T$3)*1000</f>
        <v>55.278601246294393</v>
      </c>
      <c r="D10" s="25">
        <f>(+Totalaseg!$T$9/Totalaseg!$T$3)*1000</f>
        <v>35.084982545905831</v>
      </c>
    </row>
    <row r="11" spans="1:4" x14ac:dyDescent="0.2">
      <c r="A11" s="16" t="s">
        <v>5</v>
      </c>
      <c r="B11" s="25">
        <f>+Totalnal!$T$12/Totalnal!$T$13</f>
        <v>1.8567465601420328</v>
      </c>
      <c r="C11" s="25">
        <f>+Totalnoaseg!$T$12/Totalnoaseg!$T$13</f>
        <v>1.8933143669985775</v>
      </c>
      <c r="D11" s="25">
        <f>+Totalaseg!$T$12/Totalaseg!$T$13</f>
        <v>1.7270433905146316</v>
      </c>
    </row>
    <row r="12" spans="1:4" x14ac:dyDescent="0.2">
      <c r="A12" s="16" t="s">
        <v>49</v>
      </c>
      <c r="B12" s="25">
        <f>(+Totalnal!$T$13/Totalnal!$T$14)</f>
        <v>0.50284566454636759</v>
      </c>
      <c r="C12" s="25">
        <f>+Totalnoaseg!$T$13/Totalnoaseg!$T$14</f>
        <v>0.55718475073313778</v>
      </c>
      <c r="D12" s="25">
        <f>+Totalaseg!$T$13/Totalaseg!$T$14</f>
        <v>0.37339864355689523</v>
      </c>
    </row>
    <row r="13" spans="1:4" x14ac:dyDescent="0.2">
      <c r="A13" s="16" t="s">
        <v>98</v>
      </c>
      <c r="B13" s="25">
        <f>(+Totalnal!$T$15/Totalnal!$T$14)*100</f>
        <v>30.627162147081798</v>
      </c>
      <c r="C13" s="25">
        <f>(+Totalnoaseg!$T$15/Totalnoaseg!$T$14)*100</f>
        <v>24.443211539985736</v>
      </c>
      <c r="D13" s="25">
        <f>(+Totalaseg!$T$15/Totalaseg!$T$14)*100</f>
        <v>45.308967596081388</v>
      </c>
    </row>
    <row r="14" spans="1:4" x14ac:dyDescent="0.2">
      <c r="A14" s="16" t="s">
        <v>99</v>
      </c>
      <c r="B14" s="25">
        <f>(+Totalnal!$T$17/Totalnal!$T$16)*100</f>
        <v>5.5679535817897792</v>
      </c>
      <c r="C14" s="25">
        <f>(+Totalnoaseg!$T$17/Totalnoaseg!$T$16)*100</f>
        <v>6.2952646239554326</v>
      </c>
      <c r="D14" s="25">
        <f>(+Totalaseg!$T$17/Totalaseg!$T$16)*100</f>
        <v>3.8626609442060089</v>
      </c>
    </row>
    <row r="15" spans="1:4" x14ac:dyDescent="0.2">
      <c r="A15" s="16" t="s">
        <v>100</v>
      </c>
      <c r="B15" s="25">
        <f>(+Totalnal!$T$14/Totalnal!$T$3)*1000</f>
        <v>28.950764961206751</v>
      </c>
      <c r="C15" s="25">
        <f>(+Totalnoaseg!$T$14/Totalnoaseg!$T$3)*1000</f>
        <v>38.166253251860368</v>
      </c>
      <c r="D15" s="25">
        <f>(+Totalaseg!$T$14/Totalaseg!$T$3)*1000</f>
        <v>18.400463131475956</v>
      </c>
    </row>
    <row r="16" spans="1:4" x14ac:dyDescent="0.2">
      <c r="A16" s="16" t="s">
        <v>101</v>
      </c>
      <c r="B16" s="25">
        <f>(+Totalnal!$T$16/Totalnal!$T$2)*1000</f>
        <v>15.210416130984052</v>
      </c>
      <c r="C16" s="25">
        <f>(+Totalnoaseg!$T$16/Totalnoaseg!$T$2)*1000</f>
        <v>20.087769082581275</v>
      </c>
      <c r="D16" s="25">
        <f>(+Totalaseg!$T$16/Totalaseg!$T$2)*1000</f>
        <v>9.6925653556352156</v>
      </c>
    </row>
    <row r="17" spans="1:4" x14ac:dyDescent="0.2">
      <c r="A17" s="16" t="s">
        <v>102</v>
      </c>
      <c r="B17" s="25">
        <f>(+Totalnal!$T$18/Totalnal!$T$16)*1000</f>
        <v>119.28141039946441</v>
      </c>
      <c r="C17" s="25">
        <f>(+Totalnoaseg!$T$18/Totalnoaseg!$T$16)*1000</f>
        <v>105.21289295662554</v>
      </c>
      <c r="D17" s="25">
        <f>(+Totalaseg!$T$18/Totalaseg!$T$16)*1000</f>
        <v>152.26721403246873</v>
      </c>
    </row>
    <row r="18" spans="1:4" hidden="1" x14ac:dyDescent="0.2">
      <c r="A18" s="16" t="s">
        <v>103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f>(+Totalnal!$T$22/Totalnal!$T$3)*1000</f>
        <v>93.097337699155645</v>
      </c>
      <c r="C21" s="25">
        <f>(+Totalnoaseg!$T$22/Totalnoaseg!$T$3)*1000</f>
        <v>48.938229777965994</v>
      </c>
      <c r="D21" s="25">
        <f>(+Totalaseg!$T$22/Totalaseg!$T$3)*1000</f>
        <v>143.70248655844088</v>
      </c>
    </row>
    <row r="22" spans="1:4" x14ac:dyDescent="0.2">
      <c r="A22" s="16" t="s">
        <v>6</v>
      </c>
      <c r="B22" s="25">
        <f>(+Totalnal!$T$23/Totalnal!$T$22)*1000</f>
        <v>4.7196002220988342</v>
      </c>
      <c r="C22" s="25">
        <f>(+Totalnoaseg!$T$23/Totalnoaseg!$T$22)*1000</f>
        <v>8.2210409197675851</v>
      </c>
      <c r="D22" s="25">
        <f>(+Totalaseg!$T$23/Totalaseg!$T$22)*1000</f>
        <v>3.3531142953635356</v>
      </c>
    </row>
    <row r="23" spans="1:4" x14ac:dyDescent="0.2">
      <c r="A23" s="16" t="s">
        <v>7</v>
      </c>
      <c r="B23" s="25">
        <f>(+Totalnal!$T$24/Totalnal!$T$22)*1000</f>
        <v>4.4072737368128818</v>
      </c>
      <c r="C23" s="25">
        <f>(+Totalnoaseg!$T$24/Totalnoaseg!$T$22)*1000</f>
        <v>2.5961181851897637</v>
      </c>
      <c r="D23" s="25">
        <f>(+Totalaseg!$T$24/Totalaseg!$T$22)*1000</f>
        <v>5.1141023785400685</v>
      </c>
    </row>
    <row r="24" spans="1:4" x14ac:dyDescent="0.2">
      <c r="A24" s="16" t="s">
        <v>58</v>
      </c>
      <c r="B24" s="25">
        <f>(+Totalnal!$T$25/Totalnal!$T$3)*1000</f>
        <v>61.460202794277045</v>
      </c>
      <c r="C24" s="25">
        <f>(+Totalnoaseg!$T$25/Totalnoaseg!$T$3)*1000</f>
        <v>58.149313328090024</v>
      </c>
      <c r="D24" s="25">
        <f>(+Totalaseg!$T$25/Totalaseg!$T$3)*1000</f>
        <v>65.254392989243286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f>(+Totalnal!$T$28/Totalnal!$T$3)*1000</f>
        <v>245.02989252904851</v>
      </c>
      <c r="C27" s="25">
        <f>(+Totalnoaseg!$T$28/Totalnoaseg!$T$3)*1000</f>
        <v>287.76393006231473</v>
      </c>
      <c r="D27" s="25">
        <f>(+Totalaseg!$T$28/Totalaseg!$T$3)*1000</f>
        <v>196.05783596964685</v>
      </c>
    </row>
    <row r="28" spans="1:4" x14ac:dyDescent="0.2">
      <c r="A28" s="16" t="s">
        <v>55</v>
      </c>
      <c r="B28" s="25">
        <f>(+Totalnal!$T$30/Totalnal!$T$29)*100</f>
        <v>7.1411338962605555</v>
      </c>
      <c r="C28" s="25">
        <f>(+Totalnoaseg!$T$30/Totalnoaseg!$T$29)*100</f>
        <v>8.7366694011484825</v>
      </c>
      <c r="D28" s="25">
        <f>(+Totalaseg!$T$30/Totalaseg!$T$29)*100</f>
        <v>4.862331575864089</v>
      </c>
    </row>
    <row r="29" spans="1:4" x14ac:dyDescent="0.2">
      <c r="A29" s="16" t="s">
        <v>59</v>
      </c>
      <c r="B29" s="25">
        <f>(+Totalnal!$T$31/Totalnal!$T$3)*1000</f>
        <v>45.298367985836386</v>
      </c>
      <c r="C29" s="25">
        <f>(+Totalnoaseg!$T$31/Totalnoaseg!$T$3)*1000</f>
        <v>39.421622602698292</v>
      </c>
      <c r="D29" s="25">
        <f>(+Totalaseg!$T$31/Totalaseg!$T$3)*1000</f>
        <v>52.03295998557914</v>
      </c>
    </row>
    <row r="30" spans="1:4" x14ac:dyDescent="0.2">
      <c r="A30" s="16" t="s">
        <v>60</v>
      </c>
      <c r="B30" s="25">
        <f>(+Totalnal!$T$32/Totalnal!$T$3)*1000</f>
        <v>201.4147461194635</v>
      </c>
      <c r="C30" s="25">
        <f>(+Totalnoaseg!$T$32/Totalnoaseg!$T$3)*1000</f>
        <v>170.86333111500997</v>
      </c>
      <c r="D30" s="25">
        <f>(+Totalaseg!$T$32/Totalaseg!$T$3)*1000</f>
        <v>236.4258452322764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f>(+Totalnal!$T$35/Totalnal!$T$2)*1000</f>
        <v>238.61106938797678</v>
      </c>
      <c r="C33" s="25">
        <f>(+Totalnoaseg!$T$35/Totalnoaseg!$T$2)*1000</f>
        <v>197.79698004012758</v>
      </c>
      <c r="D33" s="25">
        <f>(+Totalaseg!$T$35/Totalaseg!$T$2)*1000</f>
        <v>284.78489703344923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f>(+Totalnal!$T$38/Totalnal!$T$2)*1000</f>
        <v>273.57788464557541</v>
      </c>
      <c r="C36" s="25">
        <f>(+Totalnoaseg!$T$38/Totalnoaseg!$T$2)*1000</f>
        <v>201.96321372331155</v>
      </c>
      <c r="D36" s="25">
        <f>(+Totalaseg!$T$38/Totalaseg!$T$2)*1000</f>
        <v>354.59705045053516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f>(+Totalnal!$T$41/Totalnal!$T$2)*1000</f>
        <v>8.5929855915166549</v>
      </c>
      <c r="C39" s="25">
        <f>(+Totalnoaseg!$T$41/Totalnoaseg!$T$2)*1000</f>
        <v>11.659379221588956</v>
      </c>
      <c r="D39" s="25">
        <f>(+Totalaseg!$T$41/Totalaseg!$T$2)*1000</f>
        <v>5.1239107394130565</v>
      </c>
    </row>
    <row r="40" spans="1:4" x14ac:dyDescent="0.2">
      <c r="A40" s="18" t="s">
        <v>16</v>
      </c>
      <c r="B40" s="25">
        <f>(+Totalnal!$T$42/Totalnal!$T$2)*100000</f>
        <v>8.9952248933514252</v>
      </c>
      <c r="C40" s="25">
        <f>(+Totalnoaseg!$T$42/Totalnoaseg!$T$2)*100000</f>
        <v>2.3980623656085882</v>
      </c>
      <c r="D40" s="25">
        <f>(+Totalaseg!$T$42/Totalaseg!$T$2)*100000</f>
        <v>16.458731990349033</v>
      </c>
    </row>
    <row r="41" spans="1:4" x14ac:dyDescent="0.2">
      <c r="A41" s="18" t="s">
        <v>14</v>
      </c>
      <c r="B41" s="25">
        <f>+Totalnal!$T$43/Totalnal!$T$42</f>
        <v>0.78301886792452835</v>
      </c>
      <c r="C41" s="25">
        <f>+Totalnoaseg!$T$43/Totalnoaseg!$T$42</f>
        <v>1</v>
      </c>
      <c r="D41" s="25">
        <f>+Totalaseg!$T$43/Totalaseg!$T$42</f>
        <v>0.74725274725274726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106</v>
      </c>
      <c r="B46" s="40"/>
      <c r="C46" s="40"/>
      <c r="D46" s="40"/>
    </row>
    <row r="47" spans="1:4" x14ac:dyDescent="0.2">
      <c r="B47" s="40"/>
      <c r="C47" s="40"/>
      <c r="D47" s="40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7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D47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107</v>
      </c>
      <c r="B1" s="2"/>
      <c r="C1" s="2"/>
      <c r="D1" s="2"/>
    </row>
    <row r="2" spans="1:4" s="4" customFormat="1" x14ac:dyDescent="0.2">
      <c r="A2" s="3" t="s">
        <v>17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5" t="s">
        <v>3</v>
      </c>
      <c r="B4" s="45" t="s">
        <v>0</v>
      </c>
      <c r="C4" s="48" t="s">
        <v>2</v>
      </c>
      <c r="D4" s="48"/>
    </row>
    <row r="5" spans="1:4" s="9" customFormat="1" ht="25.5" customHeight="1" x14ac:dyDescent="0.2">
      <c r="A5" s="46"/>
      <c r="B5" s="47"/>
      <c r="C5" s="21" t="s">
        <v>50</v>
      </c>
      <c r="D5" s="21" t="s">
        <v>51</v>
      </c>
    </row>
    <row r="6" spans="1:4" x14ac:dyDescent="0.2">
      <c r="A6" s="14"/>
      <c r="B6" s="14"/>
      <c r="C6" s="14"/>
      <c r="D6" s="14"/>
    </row>
    <row r="7" spans="1:4" x14ac:dyDescent="0.2">
      <c r="A7" s="15" t="s">
        <v>53</v>
      </c>
      <c r="B7" s="25"/>
      <c r="C7" s="25"/>
      <c r="D7" s="25"/>
    </row>
    <row r="8" spans="1:4" x14ac:dyDescent="0.2">
      <c r="A8" s="16" t="s">
        <v>4</v>
      </c>
      <c r="B8" s="25">
        <f>+Totalnal!$C$8/Totalnal!$C$9</f>
        <v>5.7978286045165026</v>
      </c>
      <c r="C8" s="25">
        <f>+Totalnoaseg!$C$8/Totalnoaseg!$C$9</f>
        <v>4.5902827106123025</v>
      </c>
      <c r="D8" s="25">
        <f>+Totalaseg!$C$8/Totalaseg!$C$9</f>
        <v>7.6975340832898755</v>
      </c>
    </row>
    <row r="9" spans="1:4" x14ac:dyDescent="0.2">
      <c r="A9" s="16" t="s">
        <v>52</v>
      </c>
      <c r="B9" s="25">
        <f>(+Totalnal!$C$10/Totalnal!$C$9)*100</f>
        <v>42.177185871453389</v>
      </c>
      <c r="C9" s="25">
        <f>(+Totalnoaseg!$C$10/Totalnoaseg!$C$9)*100</f>
        <v>31.926883553535067</v>
      </c>
      <c r="D9" s="25">
        <f>(+Totalaseg!$C$10/Totalaseg!$C$9)*100</f>
        <v>58.302912910675708</v>
      </c>
    </row>
    <row r="10" spans="1:4" x14ac:dyDescent="0.2">
      <c r="A10" s="16" t="s">
        <v>57</v>
      </c>
      <c r="B10" s="25">
        <f>(+Totalnal!$C$9/Totalnal!$C$3)*1000</f>
        <v>51.573329988681934</v>
      </c>
      <c r="C10" s="25">
        <f>(+Totalnoaseg!$C$9/Totalnoaseg!$C$3)*1000</f>
        <v>71.230279868178272</v>
      </c>
      <c r="D10" s="25">
        <f>(+Totalaseg!$C$9/Totalaseg!$C$3)*1000</f>
        <v>35.961046441536169</v>
      </c>
    </row>
    <row r="11" spans="1:4" x14ac:dyDescent="0.2">
      <c r="A11" s="16" t="s">
        <v>5</v>
      </c>
      <c r="B11" s="25">
        <f>+Totalnal!$C$12/Totalnal!$C$13</f>
        <v>1.3722729167631664</v>
      </c>
      <c r="C11" s="25">
        <f>+Totalnoaseg!$C$12/Totalnoaseg!$C$13</f>
        <v>1.2843561425481043</v>
      </c>
      <c r="D11" s="25">
        <f>+Totalaseg!$C$12/Totalaseg!$C$13</f>
        <v>1.7561521252796422</v>
      </c>
    </row>
    <row r="12" spans="1:4" x14ac:dyDescent="0.2">
      <c r="A12" s="16" t="s">
        <v>49</v>
      </c>
      <c r="B12" s="25">
        <f>(+Totalnal!$C$13/Totalnal!$C$14)</f>
        <v>0.93188587214572449</v>
      </c>
      <c r="C12" s="25">
        <f>+Totalnoaseg!$C$13/Totalnoaseg!$C$14</f>
        <v>1.1381365815731501</v>
      </c>
      <c r="D12" s="25">
        <f>+Totalaseg!$C$13/Totalaseg!$C$14</f>
        <v>0.51963316972358564</v>
      </c>
    </row>
    <row r="13" spans="1:4" x14ac:dyDescent="0.2">
      <c r="A13" s="16" t="s">
        <v>98</v>
      </c>
      <c r="B13" s="25">
        <f>(+Totalnal!$C$15/Totalnal!$C$14)*100</f>
        <v>39.966331419691805</v>
      </c>
      <c r="C13" s="25">
        <f>(+Totalnoaseg!$C$15/Totalnoaseg!$C$14)*100</f>
        <v>38.726188933523389</v>
      </c>
      <c r="D13" s="25">
        <f>(+Totalaseg!$C$15/Totalaseg!$C$14)*100</f>
        <v>42.392146732110561</v>
      </c>
    </row>
    <row r="14" spans="1:4" x14ac:dyDescent="0.2">
      <c r="A14" s="16" t="s">
        <v>99</v>
      </c>
      <c r="B14" s="25">
        <f>(+Totalnal!$C$17/Totalnal!$C$16)*100</f>
        <v>8.1908738962112313</v>
      </c>
      <c r="C14" s="25">
        <f>(+Totalnoaseg!$C$17/Totalnoaseg!$C$16)*100</f>
        <v>9.670514982488001</v>
      </c>
      <c r="D14" s="25">
        <f>(+Totalaseg!$C$17/Totalaseg!$C$16)*100</f>
        <v>5.1776515651829351</v>
      </c>
    </row>
    <row r="15" spans="1:4" x14ac:dyDescent="0.2">
      <c r="A15" s="16" t="s">
        <v>100</v>
      </c>
      <c r="B15" s="25">
        <f>(+Totalnal!$C$14/Totalnal!$C$3)*1000</f>
        <v>34.591758420607832</v>
      </c>
      <c r="C15" s="25">
        <f>(+Totalnoaseg!$C$14/Totalnoaseg!$C$3)*1000</f>
        <v>52.060810696853885</v>
      </c>
      <c r="D15" s="25">
        <f>(+Totalaseg!$C$14/Totalaseg!$C$3)*1000</f>
        <v>20.74129639800142</v>
      </c>
    </row>
    <row r="16" spans="1:4" x14ac:dyDescent="0.2">
      <c r="A16" s="16" t="s">
        <v>101</v>
      </c>
      <c r="B16" s="25">
        <f>(+Totalnal!$C$16/Totalnal!$C$2)*1000</f>
        <v>18.357935421017118</v>
      </c>
      <c r="C16" s="25">
        <f>(+Totalnoaseg!$C$16/Totalnoaseg!$C$2)*1000</f>
        <v>28.53256595079252</v>
      </c>
      <c r="D16" s="25">
        <f>(+Totalaseg!$C$16/Totalaseg!$C$2)*1000</f>
        <v>10.634920634920634</v>
      </c>
    </row>
    <row r="17" spans="1:4" x14ac:dyDescent="0.2">
      <c r="A17" s="16" t="s">
        <v>102</v>
      </c>
      <c r="B17" s="25">
        <f>(+Totalnal!$C$18/Totalnal!$C$16)*1000</f>
        <v>145.28687633215887</v>
      </c>
      <c r="C17" s="25">
        <f>(+Totalnoaseg!$C$18/Totalnoaseg!$C$16)*1000</f>
        <v>131.72914774938383</v>
      </c>
      <c r="D17" s="25">
        <f>(+Totalaseg!$C$18/Totalaseg!$C$16)*1000</f>
        <v>172.89657905164444</v>
      </c>
    </row>
    <row r="18" spans="1:4" hidden="1" x14ac:dyDescent="0.2">
      <c r="A18" s="16" t="s">
        <v>103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f>(+Totalnal!$C$22/Totalnal!$C$3)*1000</f>
        <v>89.087178935863321</v>
      </c>
      <c r="C21" s="25">
        <f>(+Totalnoaseg!$C$22/Totalnoaseg!$C$3)*1000</f>
        <v>0</v>
      </c>
      <c r="D21" s="25">
        <f>(+Totalaseg!$C$22/Totalaseg!$C$3)*1000</f>
        <v>159.84354279131449</v>
      </c>
    </row>
    <row r="22" spans="1:4" x14ac:dyDescent="0.2">
      <c r="A22" s="16" t="s">
        <v>6</v>
      </c>
      <c r="B22" s="25">
        <f>(+Totalnal!$C$23/Totalnal!$C$22)*1000</f>
        <v>0.56985787074282646</v>
      </c>
      <c r="C22" s="25" t="s">
        <v>108</v>
      </c>
      <c r="D22" s="25">
        <f>(+Totalaseg!$C$23/Totalaseg!$C$22)*1000</f>
        <v>0.56985787074282646</v>
      </c>
    </row>
    <row r="23" spans="1:4" x14ac:dyDescent="0.2">
      <c r="A23" s="16" t="s">
        <v>7</v>
      </c>
      <c r="B23" s="25">
        <f>(+Totalnal!$C$24/Totalnal!$C$22)*1000</f>
        <v>5.0616787342451053</v>
      </c>
      <c r="C23" s="25" t="s">
        <v>108</v>
      </c>
      <c r="D23" s="25">
        <f>(+Totalaseg!$C$24/Totalaseg!$C$22)*1000</f>
        <v>5.0616787342451053</v>
      </c>
    </row>
    <row r="24" spans="1:4" x14ac:dyDescent="0.2">
      <c r="A24" s="16" t="s">
        <v>58</v>
      </c>
      <c r="B24" s="25">
        <f>(+Totalnal!$C$25/Totalnal!$C$3)*1000</f>
        <v>30.705094322155627</v>
      </c>
      <c r="C24" s="25">
        <f>(+Totalnoaseg!$C$25/Totalnoaseg!$C$3)*1000</f>
        <v>0</v>
      </c>
      <c r="D24" s="25">
        <f>(+Totalaseg!$C$25/Totalaseg!$C$3)*1000</f>
        <v>55.09222670220889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f>(+Totalnal!$C$28/Totalnal!$C$3)*1000</f>
        <v>275.95464413805047</v>
      </c>
      <c r="C27" s="25">
        <f>(+Totalnoaseg!$C$28/Totalnoaseg!$C$3)*1000</f>
        <v>519.22175260826884</v>
      </c>
      <c r="D27" s="25">
        <f>(+Totalaseg!$C$28/Totalaseg!$C$3)*1000</f>
        <v>82.742823463223175</v>
      </c>
    </row>
    <row r="28" spans="1:4" x14ac:dyDescent="0.2">
      <c r="A28" s="16" t="s">
        <v>55</v>
      </c>
      <c r="B28" s="25">
        <f>(+Totalnal!$C$30/Totalnal!$C$29)*100</f>
        <v>13.629790310918294</v>
      </c>
      <c r="C28" s="25">
        <f>(+Totalnoaseg!$C$30/Totalnoaseg!$C$29)*100</f>
        <v>12.858436462420766</v>
      </c>
      <c r="D28" s="25">
        <f>(+Totalaseg!$C$30/Totalaseg!$C$29)*100</f>
        <v>14.781433077963047</v>
      </c>
    </row>
    <row r="29" spans="1:4" x14ac:dyDescent="0.2">
      <c r="A29" s="16" t="s">
        <v>59</v>
      </c>
      <c r="B29" s="25">
        <f>(+Totalnal!$C$31/Totalnal!$C$3)*1000</f>
        <v>37.186849547426853</v>
      </c>
      <c r="C29" s="25">
        <f>(+Totalnoaseg!$C$31/Totalnoaseg!$C$3)*1000</f>
        <v>41.233079561898528</v>
      </c>
      <c r="D29" s="25">
        <f>(+Totalaseg!$C$31/Totalaseg!$C$3)*1000</f>
        <v>33.973182591456471</v>
      </c>
    </row>
    <row r="30" spans="1:4" x14ac:dyDescent="0.2">
      <c r="A30" s="16" t="s">
        <v>60</v>
      </c>
      <c r="B30" s="25">
        <f>(+Totalnal!$C$32/Totalnal!$C$3)*1000</f>
        <v>181.71311849920713</v>
      </c>
      <c r="C30" s="25">
        <f>(+Totalnoaseg!$C$32/Totalnoaseg!$C$3)*1000</f>
        <v>177.48034311427136</v>
      </c>
      <c r="D30" s="25">
        <f>(+Totalaseg!$C$32/Totalaseg!$C$3)*1000</f>
        <v>185.07494675364688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f>(+Totalnal!$C$35/Totalnal!$C$2)*1000</f>
        <v>267.85943869708092</v>
      </c>
      <c r="C33" s="25">
        <f>(+Totalnoaseg!$C$35/Totalnoaseg!$C$2)*1000</f>
        <v>185.5449557243715</v>
      </c>
      <c r="D33" s="25">
        <f>(+Totalaseg!$C$35/Totalaseg!$C$2)*1000</f>
        <v>330.33993538418315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f>(+Totalnal!$C$38/Totalnal!$C$2)*1000</f>
        <v>290.87293823591654</v>
      </c>
      <c r="C36" s="25">
        <f>(+Totalnoaseg!$C$38/Totalnoaseg!$C$2)*1000</f>
        <v>180.25223691393779</v>
      </c>
      <c r="D36" s="25">
        <f>(+Totalaseg!$C$38/Totalaseg!$C$2)*1000</f>
        <v>374.83916280376457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f>(+Totalnal!$C$41/Totalnal!$C$2)*1000</f>
        <v>1.7608094133430225</v>
      </c>
      <c r="C39" s="25">
        <f>(+Totalnoaseg!$C$41/Totalnoaseg!$C$2)*1000</f>
        <v>0.45524784173660399</v>
      </c>
      <c r="D39" s="25">
        <f>(+Totalaseg!$C$41/Totalaseg!$C$2)*1000</f>
        <v>2.7517909818794775</v>
      </c>
    </row>
    <row r="40" spans="1:4" x14ac:dyDescent="0.2">
      <c r="A40" s="18" t="s">
        <v>16</v>
      </c>
      <c r="B40" s="25">
        <f>(+Totalnal!$C$42/Totalnal!$C$2)*100000</f>
        <v>2.7150802745425291</v>
      </c>
      <c r="C40" s="25">
        <f>(+Totalnoaseg!$C$42/Totalnoaseg!$C$2)*100000</f>
        <v>0</v>
      </c>
      <c r="D40" s="25">
        <f>(+Totalaseg!$C$42/Totalaseg!$C$2)*100000</f>
        <v>4.7759516786065461</v>
      </c>
    </row>
    <row r="41" spans="1:4" x14ac:dyDescent="0.2">
      <c r="A41" s="18" t="s">
        <v>14</v>
      </c>
      <c r="B41" s="25">
        <f>+Totalnal!$C$43/Totalnal!$C$42</f>
        <v>0.5</v>
      </c>
      <c r="C41" s="25" t="s">
        <v>108</v>
      </c>
      <c r="D41" s="25">
        <f>+Totalaseg!$C$43/Totalaseg!$C$42</f>
        <v>0.5</v>
      </c>
    </row>
    <row r="42" spans="1:4" x14ac:dyDescent="0.2">
      <c r="A42" s="18"/>
      <c r="B42" s="26"/>
      <c r="C42" s="26"/>
      <c r="D42" s="26"/>
    </row>
    <row r="43" spans="1:4" x14ac:dyDescent="0.2">
      <c r="A43" s="14"/>
      <c r="B43" s="26"/>
      <c r="C43" s="26"/>
      <c r="D43" s="26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106</v>
      </c>
      <c r="B46" s="14"/>
      <c r="C46" s="14"/>
      <c r="D46" s="14"/>
    </row>
    <row r="47" spans="1:4" x14ac:dyDescent="0.2">
      <c r="B47" s="14"/>
      <c r="C47" s="14"/>
      <c r="D47" s="14"/>
    </row>
  </sheetData>
  <mergeCells count="3">
    <mergeCell ref="B4:B5"/>
    <mergeCell ref="C4:D4"/>
    <mergeCell ref="A4:A5"/>
  </mergeCells>
  <phoneticPr fontId="0" type="noConversion"/>
  <conditionalFormatting sqref="A27:A30 A21:A24 A8:A19">
    <cfRule type="cellIs" dxfId="34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107</v>
      </c>
      <c r="B1" s="2"/>
      <c r="C1" s="2"/>
      <c r="D1" s="2"/>
    </row>
    <row r="2" spans="1:4" s="4" customFormat="1" x14ac:dyDescent="0.2">
      <c r="A2" s="20" t="s">
        <v>33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5" t="s">
        <v>3</v>
      </c>
      <c r="B4" s="45" t="s">
        <v>0</v>
      </c>
      <c r="C4" s="48" t="s">
        <v>2</v>
      </c>
      <c r="D4" s="48"/>
    </row>
    <row r="5" spans="1:4" s="9" customFormat="1" ht="26.25" customHeight="1" x14ac:dyDescent="0.2">
      <c r="A5" s="46"/>
      <c r="B5" s="47"/>
      <c r="C5" s="21" t="s">
        <v>50</v>
      </c>
      <c r="D5" s="21" t="s">
        <v>51</v>
      </c>
    </row>
    <row r="6" spans="1:4" x14ac:dyDescent="0.2">
      <c r="A6" s="14"/>
      <c r="B6" s="37"/>
      <c r="C6" s="38"/>
      <c r="D6" s="38"/>
    </row>
    <row r="7" spans="1:4" x14ac:dyDescent="0.2">
      <c r="A7" s="15" t="s">
        <v>53</v>
      </c>
      <c r="B7" s="37"/>
      <c r="C7" s="38"/>
      <c r="D7" s="38"/>
    </row>
    <row r="8" spans="1:4" x14ac:dyDescent="0.2">
      <c r="A8" s="16" t="s">
        <v>4</v>
      </c>
      <c r="B8" s="25">
        <f>+Totalnal!$U$8/Totalnal!$U$9</f>
        <v>6.8113472377568698</v>
      </c>
      <c r="C8" s="25">
        <f>+Totalnoaseg!$U$8/Totalnoaseg!$U$9</f>
        <v>4.6113933157470184</v>
      </c>
      <c r="D8" s="25">
        <f>+Totalaseg!$U$8/Totalaseg!$U$9</f>
        <v>9.0377054605626039</v>
      </c>
    </row>
    <row r="9" spans="1:4" x14ac:dyDescent="0.2">
      <c r="A9" s="16" t="s">
        <v>52</v>
      </c>
      <c r="B9" s="25">
        <f>(+Totalnal!$U$10/Totalnal!$U$9)*100</f>
        <v>46.256332653464042</v>
      </c>
      <c r="C9" s="25">
        <f>(+Totalnoaseg!$U$10/Totalnoaseg!$U$9)*100</f>
        <v>32.547036124615751</v>
      </c>
      <c r="D9" s="25">
        <f>(+Totalaseg!$U$10/Totalaseg!$U$9)*100</f>
        <v>60.130170987313846</v>
      </c>
    </row>
    <row r="10" spans="1:4" x14ac:dyDescent="0.2">
      <c r="A10" s="16" t="s">
        <v>57</v>
      </c>
      <c r="B10" s="25">
        <f>(+Totalnal!$U$9/Totalnal!$U$3)*1000</f>
        <v>33.660175952429725</v>
      </c>
      <c r="C10" s="25">
        <f>(+Totalnoaseg!$U$9/Totalnoaseg!$U$3)*1000</f>
        <v>51.160762286323596</v>
      </c>
      <c r="D10" s="25">
        <f>(+Totalaseg!$U$9/Totalaseg!$U$3)*1000</f>
        <v>25.004289207911562</v>
      </c>
    </row>
    <row r="11" spans="1:4" x14ac:dyDescent="0.2">
      <c r="A11" s="16" t="s">
        <v>5</v>
      </c>
      <c r="B11" s="25">
        <f>+Totalnal!$U$12/Totalnal!$U$13</f>
        <v>2.179911658809992</v>
      </c>
      <c r="C11" s="25">
        <f>+Totalnoaseg!$U$12/Totalnoaseg!$U$13</f>
        <v>2.7697643322747787</v>
      </c>
      <c r="D11" s="25">
        <f>+Totalaseg!$U$12/Totalaseg!$U$13</f>
        <v>1.7085809682804673</v>
      </c>
    </row>
    <row r="12" spans="1:4" x14ac:dyDescent="0.2">
      <c r="A12" s="16" t="s">
        <v>49</v>
      </c>
      <c r="B12" s="25">
        <f>(+Totalnal!$U$13/Totalnal!$U$14)</f>
        <v>0.43250923101621447</v>
      </c>
      <c r="C12" s="25">
        <f>+Totalnoaseg!$U$13/Totalnoaseg!$U$14</f>
        <v>0.37783391221976637</v>
      </c>
      <c r="D12" s="25">
        <f>+Totalaseg!$U$13/Totalaseg!$U$14</f>
        <v>0.48483180626153399</v>
      </c>
    </row>
    <row r="13" spans="1:4" x14ac:dyDescent="0.2">
      <c r="A13" s="16" t="s">
        <v>98</v>
      </c>
      <c r="B13" s="25">
        <f>(+Totalnal!$U$15/Totalnal!$U$14)*100</f>
        <v>40.131642318189115</v>
      </c>
      <c r="C13" s="25">
        <f>(+Totalnoaseg!$U$15/Totalnoaseg!$U$14)*100</f>
        <v>35.73729081149353</v>
      </c>
      <c r="D13" s="25">
        <f>(+Totalaseg!$U$15/Totalaseg!$U$14)*100</f>
        <v>44.290478194709749</v>
      </c>
    </row>
    <row r="14" spans="1:4" x14ac:dyDescent="0.2">
      <c r="A14" s="16" t="s">
        <v>99</v>
      </c>
      <c r="B14" s="25">
        <f>(+Totalnal!$U$17/Totalnal!$U$16)*100</f>
        <v>7.1624160219059441</v>
      </c>
      <c r="C14" s="25">
        <f>(+Totalnoaseg!$U$17/Totalnoaseg!$U$16)*100</f>
        <v>8.353086185645207</v>
      </c>
      <c r="D14" s="25">
        <f>(+Totalaseg!$U$17/Totalaseg!$U$16)*100</f>
        <v>5.9538703365091585</v>
      </c>
    </row>
    <row r="15" spans="1:4" x14ac:dyDescent="0.2">
      <c r="A15" s="16" t="s">
        <v>100</v>
      </c>
      <c r="B15" s="25">
        <f>(+Totalnal!$U$14/Totalnal!$U$3)*1000</f>
        <v>22.991560410518758</v>
      </c>
      <c r="C15" s="25">
        <f>(+Totalnoaseg!$U$14/Totalnoaseg!$U$3)*1000</f>
        <v>35.323668307743098</v>
      </c>
      <c r="D15" s="25">
        <f>(+Totalaseg!$U$14/Totalaseg!$U$3)*1000</f>
        <v>17.039326657799545</v>
      </c>
    </row>
    <row r="16" spans="1:4" x14ac:dyDescent="0.2">
      <c r="A16" s="16" t="s">
        <v>101</v>
      </c>
      <c r="B16" s="25">
        <f>(+Totalnal!$U$16/Totalnal!$U$2)*1000</f>
        <v>12.712659371199575</v>
      </c>
      <c r="C16" s="25">
        <f>(+Totalnoaseg!$U$16/Totalnoaseg!$U$2)*1000</f>
        <v>20.40463616858959</v>
      </c>
      <c r="D16" s="25">
        <f>(+Totalaseg!$U$16/Totalaseg!$U$2)*1000</f>
        <v>9.1945391404272439</v>
      </c>
    </row>
    <row r="17" spans="1:4" x14ac:dyDescent="0.2">
      <c r="A17" s="16" t="s">
        <v>102</v>
      </c>
      <c r="B17" s="25">
        <f>(+Totalnal!$U$18/Totalnal!$U$16)*1000</f>
        <v>120.06877447702742</v>
      </c>
      <c r="C17" s="25">
        <f>(+Totalnoaseg!$U$18/Totalnoaseg!$U$16)*1000</f>
        <v>102.20915900255997</v>
      </c>
      <c r="D17" s="25">
        <f>(+Totalaseg!$U$18/Totalaseg!$U$16)*1000</f>
        <v>138.19651621595611</v>
      </c>
    </row>
    <row r="18" spans="1:4" hidden="1" x14ac:dyDescent="0.2">
      <c r="A18" s="16" t="s">
        <v>103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f>(+Totalnal!$U$22/Totalnal!$U$3)*1000</f>
        <v>93.803647128085032</v>
      </c>
      <c r="C21" s="25">
        <f>(+Totalnoaseg!$U$22/Totalnoaseg!$U$3)*1000</f>
        <v>0.10819058496530093</v>
      </c>
      <c r="D21" s="25">
        <f>(+Totalaseg!$U$22/Totalaseg!$U$3)*1000</f>
        <v>140.14593788564943</v>
      </c>
    </row>
    <row r="22" spans="1:4" x14ac:dyDescent="0.2">
      <c r="A22" s="16" t="s">
        <v>6</v>
      </c>
      <c r="B22" s="25">
        <f>(+Totalnal!$U$23/Totalnal!$U$22)*1000</f>
        <v>2.7583438919012506</v>
      </c>
      <c r="C22" s="25">
        <f>(+Totalnoaseg!$U$23/Totalnoaseg!$U$22)*1000</f>
        <v>0</v>
      </c>
      <c r="D22" s="25">
        <f>(+Totalaseg!$U$23/Totalaseg!$U$22)*1000</f>
        <v>2.7593971051916815</v>
      </c>
    </row>
    <row r="23" spans="1:4" x14ac:dyDescent="0.2">
      <c r="A23" s="16" t="s">
        <v>7</v>
      </c>
      <c r="B23" s="25">
        <f>(+Totalnal!$U$24/Totalnal!$U$22)*1000</f>
        <v>9.1957912630145824</v>
      </c>
      <c r="C23" s="25">
        <f>(+Totalnoaseg!$U$24/Totalnoaseg!$U$22)*1000</f>
        <v>1000</v>
      </c>
      <c r="D23" s="25">
        <f>(+Totalaseg!$U$24/Totalaseg!$U$22)*1000</f>
        <v>8.8174743446923909</v>
      </c>
    </row>
    <row r="24" spans="1:4" x14ac:dyDescent="0.2">
      <c r="A24" s="16" t="s">
        <v>58</v>
      </c>
      <c r="B24" s="25">
        <f>(+Totalnal!$U$25/Totalnal!$U$3)*1000</f>
        <v>36.72005772804701</v>
      </c>
      <c r="C24" s="25">
        <f>(+Totalnoaseg!$U$25/Totalnoaseg!$U$3)*1000</f>
        <v>0.19184309911372949</v>
      </c>
      <c r="D24" s="25">
        <f>(+Totalaseg!$U$25/Totalaseg!$U$3)*1000</f>
        <v>54.787114612600398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f>(+Totalnal!$U$28/Totalnal!$U$3)*1000</f>
        <v>84.901568881482177</v>
      </c>
      <c r="C27" s="25">
        <f>(+Totalnoaseg!$U$28/Totalnoaseg!$U$3)*1000</f>
        <v>147.79391589687765</v>
      </c>
      <c r="D27" s="25">
        <f>(+Totalaseg!$U$28/Totalaseg!$U$3)*1000</f>
        <v>53.794666376857805</v>
      </c>
    </row>
    <row r="28" spans="1:4" x14ac:dyDescent="0.2">
      <c r="A28" s="16" t="s">
        <v>55</v>
      </c>
      <c r="B28" s="25">
        <f>(+Totalnal!$U$30/Totalnal!$U$29)*100</f>
        <v>16.036269430051814</v>
      </c>
      <c r="C28" s="25">
        <f>(+Totalnoaseg!$U$30/Totalnoaseg!$U$29)*100</f>
        <v>18.743718592964825</v>
      </c>
      <c r="D28" s="25">
        <f>(+Totalaseg!$U$30/Totalaseg!$U$29)*100</f>
        <v>14.32946145723337</v>
      </c>
    </row>
    <row r="29" spans="1:4" x14ac:dyDescent="0.2">
      <c r="A29" s="16" t="s">
        <v>59</v>
      </c>
      <c r="B29" s="25">
        <f>(+Totalnal!$U$31/Totalnal!$U$3)*1000</f>
        <v>27.381697182435762</v>
      </c>
      <c r="C29" s="25">
        <f>(+Totalnoaseg!$U$31/Totalnoaseg!$U$3)*1000</f>
        <v>18.457090721709278</v>
      </c>
      <c r="D29" s="25">
        <f>(+Totalaseg!$U$31/Totalaseg!$U$3)*1000</f>
        <v>31.795856873407406</v>
      </c>
    </row>
    <row r="30" spans="1:4" x14ac:dyDescent="0.2">
      <c r="A30" s="16" t="s">
        <v>60</v>
      </c>
      <c r="B30" s="25">
        <f>(+Totalnal!$U$32/Totalnal!$U$3)*1000</f>
        <v>180.15137002607727</v>
      </c>
      <c r="C30" s="25">
        <f>(+Totalnoaseg!$U$32/Totalnoaseg!$U$3)*1000</f>
        <v>179.73133043189236</v>
      </c>
      <c r="D30" s="25">
        <f>(+Totalaseg!$U$32/Totalaseg!$U$3)*1000</f>
        <v>180.3591239313528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f>(+Totalnal!$U$35/Totalnal!$U$2)*1000</f>
        <v>354.91986636872787</v>
      </c>
      <c r="C33" s="25">
        <f>(+Totalnoaseg!$U$35/Totalnoaseg!$U$2)*1000</f>
        <v>299.99219695655512</v>
      </c>
      <c r="D33" s="25">
        <f>(+Totalaseg!$U$35/Totalaseg!$U$2)*1000</f>
        <v>380.04242589773071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f>(+Totalnal!$U$38/Totalnal!$U$2)*1000</f>
        <v>360.29138692737735</v>
      </c>
      <c r="C36" s="25">
        <f>(+Totalnoaseg!$U$38/Totalnoaseg!$U$2)*1000</f>
        <v>311.22019608209831</v>
      </c>
      <c r="D36" s="25">
        <f>(+Totalaseg!$U$38/Totalaseg!$U$2)*1000</f>
        <v>382.73533778789533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f>(+Totalnal!$U$41/Totalnal!$U$2)*1000</f>
        <v>18.986213279379985</v>
      </c>
      <c r="C39" s="25">
        <f>(+Totalnoaseg!$U$41/Totalnoaseg!$U$2)*1000</f>
        <v>13.040755747328424</v>
      </c>
      <c r="D39" s="25">
        <f>(+Totalaseg!$U$41/Totalaseg!$U$2)*1000</f>
        <v>21.705518729157951</v>
      </c>
    </row>
    <row r="40" spans="1:4" x14ac:dyDescent="0.2">
      <c r="A40" s="18" t="s">
        <v>16</v>
      </c>
      <c r="B40" s="25">
        <f>(+Totalnal!$U$42/Totalnal!$U$2)*100000</f>
        <v>13.31698326209017</v>
      </c>
      <c r="C40" s="25">
        <f>(+Totalnoaseg!$U$42/Totalnoaseg!$U$2)*100000</f>
        <v>0</v>
      </c>
      <c r="D40" s="25">
        <f>(+Totalaseg!$U$42/Totalaseg!$U$2)*100000</f>
        <v>19.40784253809748</v>
      </c>
    </row>
    <row r="41" spans="1:4" x14ac:dyDescent="0.2">
      <c r="A41" s="18" t="s">
        <v>14</v>
      </c>
      <c r="B41" s="25">
        <f>+Totalnal!$U$43/Totalnal!$U$42</f>
        <v>0.86626139817629177</v>
      </c>
      <c r="C41" s="25" t="s">
        <v>108</v>
      </c>
      <c r="D41" s="25">
        <f>+Totalaseg!$U$43/Totalaseg!$U$42</f>
        <v>0.86626139817629177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106</v>
      </c>
      <c r="B46" s="40"/>
      <c r="C46" s="40"/>
      <c r="D46" s="40"/>
    </row>
    <row r="47" spans="1:4" x14ac:dyDescent="0.2">
      <c r="B47" s="40"/>
      <c r="C47" s="40"/>
      <c r="D47" s="40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6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107</v>
      </c>
      <c r="B1" s="2"/>
      <c r="C1" s="2"/>
      <c r="D1" s="2"/>
    </row>
    <row r="2" spans="1:4" s="4" customFormat="1" x14ac:dyDescent="0.2">
      <c r="A2" s="20" t="s">
        <v>34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5" t="s">
        <v>3</v>
      </c>
      <c r="B4" s="45" t="s">
        <v>0</v>
      </c>
      <c r="C4" s="48" t="s">
        <v>2</v>
      </c>
      <c r="D4" s="48"/>
    </row>
    <row r="5" spans="1:4" s="9" customFormat="1" ht="25.5" customHeight="1" x14ac:dyDescent="0.2">
      <c r="A5" s="46"/>
      <c r="B5" s="47"/>
      <c r="C5" s="21" t="s">
        <v>50</v>
      </c>
      <c r="D5" s="21" t="s">
        <v>51</v>
      </c>
    </row>
    <row r="6" spans="1:4" x14ac:dyDescent="0.2">
      <c r="A6" s="14"/>
      <c r="B6" s="37"/>
      <c r="C6" s="38"/>
      <c r="D6" s="38"/>
    </row>
    <row r="7" spans="1:4" x14ac:dyDescent="0.2">
      <c r="A7" s="15" t="s">
        <v>53</v>
      </c>
      <c r="B7" s="37"/>
      <c r="C7" s="38"/>
      <c r="D7" s="38"/>
    </row>
    <row r="8" spans="1:4" x14ac:dyDescent="0.2">
      <c r="A8" s="16" t="s">
        <v>4</v>
      </c>
      <c r="B8" s="25">
        <f>+Totalnal!$V$8/Totalnal!$V$9</f>
        <v>5.088620193902754</v>
      </c>
      <c r="C8" s="25">
        <f>+Totalnoaseg!$V$8/Totalnoaseg!$V$9</f>
        <v>5.0021269053527115</v>
      </c>
      <c r="D8" s="25">
        <f>+Totalaseg!$V$8/Totalaseg!$V$9</f>
        <v>5.6109633473889069</v>
      </c>
    </row>
    <row r="9" spans="1:4" x14ac:dyDescent="0.2">
      <c r="A9" s="16" t="s">
        <v>52</v>
      </c>
      <c r="B9" s="25">
        <f>(+Totalnal!$V$10/Totalnal!$V$9)*100</f>
        <v>35.053636598223171</v>
      </c>
      <c r="C9" s="25">
        <f>(+Totalnoaseg!$V$10/Totalnoaseg!$V$9)*100</f>
        <v>34.122866380930901</v>
      </c>
      <c r="D9" s="25">
        <f>(+Totalaseg!$V$10/Totalaseg!$V$9)*100</f>
        <v>40.67466753162504</v>
      </c>
    </row>
    <row r="10" spans="1:4" x14ac:dyDescent="0.2">
      <c r="A10" s="16" t="s">
        <v>57</v>
      </c>
      <c r="B10" s="25">
        <f>(+Totalnal!$V$9/Totalnal!$V$3)*1000</f>
        <v>54.285675691766144</v>
      </c>
      <c r="C10" s="25">
        <f>(+Totalnoaseg!$V$9/Totalnoaseg!$V$3)*1000</f>
        <v>62.409245039399217</v>
      </c>
      <c r="D10" s="25">
        <f>(+Totalaseg!$V$9/Totalaseg!$V$3)*1000</f>
        <v>30.393608568178099</v>
      </c>
    </row>
    <row r="11" spans="1:4" x14ac:dyDescent="0.2">
      <c r="A11" s="16" t="s">
        <v>5</v>
      </c>
      <c r="B11" s="25">
        <f>+Totalnal!$V$12/Totalnal!$V$13</f>
        <v>2.3043050430504306</v>
      </c>
      <c r="C11" s="25">
        <f>+Totalnoaseg!$V$12/Totalnoaseg!$V$13</f>
        <v>2.3571052995710531</v>
      </c>
      <c r="D11" s="25">
        <f>+Totalaseg!$V$12/Totalaseg!$V$13</f>
        <v>1.8817275747508306</v>
      </c>
    </row>
    <row r="12" spans="1:4" x14ac:dyDescent="0.2">
      <c r="A12" s="16" t="s">
        <v>49</v>
      </c>
      <c r="B12" s="25">
        <f>(+Totalnal!$V$13/Totalnal!$V$14)</f>
        <v>0.66689634806575449</v>
      </c>
      <c r="C12" s="25">
        <f>+Totalnoaseg!$V$13/Totalnoaseg!$V$14</f>
        <v>0.68120122158126906</v>
      </c>
      <c r="D12" s="25">
        <f>+Totalaseg!$V$13/Totalaseg!$V$14</f>
        <v>0.54143182635807652</v>
      </c>
    </row>
    <row r="13" spans="1:4" x14ac:dyDescent="0.2">
      <c r="A13" s="16" t="s">
        <v>98</v>
      </c>
      <c r="B13" s="25">
        <f>(+Totalnal!$V$15/Totalnal!$V$14)*100</f>
        <v>42.046461265872622</v>
      </c>
      <c r="C13" s="25">
        <f>(+Totalnoaseg!$V$15/Totalnoaseg!$V$14)*100</f>
        <v>37.695584963993518</v>
      </c>
      <c r="D13" s="25">
        <f>(+Totalaseg!$V$15/Totalaseg!$V$14)*100</f>
        <v>67.550065955150501</v>
      </c>
    </row>
    <row r="14" spans="1:4" x14ac:dyDescent="0.2">
      <c r="A14" s="16" t="s">
        <v>99</v>
      </c>
      <c r="B14" s="25">
        <f>(+Totalnal!$V$17/Totalnal!$V$16)*100</f>
        <v>7.8900579071853842</v>
      </c>
      <c r="C14" s="25">
        <f>(+Totalnoaseg!$V$17/Totalnoaseg!$V$16)*100</f>
        <v>8.3613810838407154</v>
      </c>
      <c r="D14" s="25">
        <f>(+Totalaseg!$V$17/Totalaseg!$V$16)*100</f>
        <v>4.9293265233400643</v>
      </c>
    </row>
    <row r="15" spans="1:4" x14ac:dyDescent="0.2">
      <c r="A15" s="16" t="s">
        <v>100</v>
      </c>
      <c r="B15" s="25">
        <f>(+Totalnal!$V$14/Totalnal!$V$3)*1000</f>
        <v>30.494793712131028</v>
      </c>
      <c r="C15" s="25">
        <f>(+Totalnoaseg!$V$14/Totalnoaseg!$V$3)*1000</f>
        <v>35.561866223668488</v>
      </c>
      <c r="D15" s="25">
        <f>(+Totalaseg!$V$14/Totalaseg!$V$3)*1000</f>
        <v>16.441926814793202</v>
      </c>
    </row>
    <row r="16" spans="1:4" x14ac:dyDescent="0.2">
      <c r="A16" s="16" t="s">
        <v>101</v>
      </c>
      <c r="B16" s="25">
        <f>(+Totalnal!$V$16/Totalnal!$V$2)*1000</f>
        <v>15.484806677979169</v>
      </c>
      <c r="C16" s="25">
        <f>(+Totalnoaseg!$V$16/Totalnoaseg!$V$2)*1000</f>
        <v>17.903297279163272</v>
      </c>
      <c r="D16" s="25">
        <f>(+Totalaseg!$V$16/Totalaseg!$V$2)*1000</f>
        <v>8.3766059970489355</v>
      </c>
    </row>
    <row r="17" spans="1:4" x14ac:dyDescent="0.2">
      <c r="A17" s="16" t="s">
        <v>102</v>
      </c>
      <c r="B17" s="25">
        <f>(+Totalnal!$V$18/Totalnal!$V$16)*1000</f>
        <v>114.23211809803442</v>
      </c>
      <c r="C17" s="25">
        <f>(+Totalnoaseg!$V$18/Totalnoaseg!$V$16)*1000</f>
        <v>110.01021064175774</v>
      </c>
      <c r="D17" s="25">
        <f>(+Totalaseg!$V$18/Totalaseg!$V$16)*1000</f>
        <v>140.75305855802353</v>
      </c>
    </row>
    <row r="18" spans="1:4" hidden="1" x14ac:dyDescent="0.2">
      <c r="A18" s="16" t="s">
        <v>103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f>(+Totalnal!$V$22/Totalnal!$V$3)*1000</f>
        <v>106.14943819718806</v>
      </c>
      <c r="C21" s="25">
        <f>(+Totalnoaseg!$V$22/Totalnoaseg!$V$3)*1000</f>
        <v>103.40534735267026</v>
      </c>
      <c r="D21" s="25">
        <f>(+Totalaseg!$V$22/Totalaseg!$V$3)*1000</f>
        <v>114.22002882611466</v>
      </c>
    </row>
    <row r="22" spans="1:4" x14ac:dyDescent="0.2">
      <c r="A22" s="16" t="s">
        <v>6</v>
      </c>
      <c r="B22" s="25">
        <f>(+Totalnal!$V$23/Totalnal!$V$22)*1000</f>
        <v>10.807116766819842</v>
      </c>
      <c r="C22" s="25">
        <f>(+Totalnoaseg!$V$23/Totalnoaseg!$V$22)*1000</f>
        <v>8.4864987519854775</v>
      </c>
      <c r="D22" s="25">
        <f>(+Totalaseg!$V$23/Totalaseg!$V$22)*1000</f>
        <v>16.986017607457274</v>
      </c>
    </row>
    <row r="23" spans="1:4" x14ac:dyDescent="0.2">
      <c r="A23" s="16" t="s">
        <v>7</v>
      </c>
      <c r="B23" s="25">
        <f>(+Totalnal!$V$24/Totalnal!$V$22)*1000</f>
        <v>16.302580417108519</v>
      </c>
      <c r="C23" s="25">
        <f>(+Totalnoaseg!$V$24/Totalnoaseg!$V$22)*1000</f>
        <v>0.53162177055982363</v>
      </c>
      <c r="D23" s="25">
        <f>(+Totalaseg!$V$24/Totalaseg!$V$22)*1000</f>
        <v>58.294493354047987</v>
      </c>
    </row>
    <row r="24" spans="1:4" x14ac:dyDescent="0.2">
      <c r="A24" s="16" t="s">
        <v>58</v>
      </c>
      <c r="B24" s="25">
        <f>(+Totalnal!$V$25/Totalnal!$V$3)*1000</f>
        <v>116.77013537399073</v>
      </c>
      <c r="C24" s="25">
        <f>(+Totalnoaseg!$V$25/Totalnoaseg!$V$3)*1000</f>
        <v>136.40160519798826</v>
      </c>
      <c r="D24" s="25">
        <f>(+Totalaseg!$V$25/Totalaseg!$V$3)*1000</f>
        <v>59.032412619607669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f>(+Totalnal!$V$28/Totalnal!$V$3)*1000</f>
        <v>221.17705681265019</v>
      </c>
      <c r="C27" s="25">
        <f>(+Totalnoaseg!$V$28/Totalnoaseg!$V$3)*1000</f>
        <v>268.60853790490285</v>
      </c>
      <c r="D27" s="25">
        <f>(+Totalaseg!$V$28/Totalaseg!$V$3)*1000</f>
        <v>81.67727764753667</v>
      </c>
    </row>
    <row r="28" spans="1:4" x14ac:dyDescent="0.2">
      <c r="A28" s="16" t="s">
        <v>55</v>
      </c>
      <c r="B28" s="25">
        <f>(+Totalnal!$V$30/Totalnal!$V$29)*100</f>
        <v>2.9641625008800956</v>
      </c>
      <c r="C28" s="25">
        <f>(+Totalnoaseg!$V$30/Totalnoaseg!$V$29)*100</f>
        <v>2.4240295099244689</v>
      </c>
      <c r="D28" s="25">
        <f>(+Totalaseg!$V$30/Totalaseg!$V$29)*100</f>
        <v>5.1473198438054668</v>
      </c>
    </row>
    <row r="29" spans="1:4" x14ac:dyDescent="0.2">
      <c r="A29" s="16" t="s">
        <v>59</v>
      </c>
      <c r="B29" s="25">
        <f>(+Totalnal!$V$31/Totalnal!$V$3)*1000</f>
        <v>35.48970824476082</v>
      </c>
      <c r="C29" s="25">
        <f>(+Totalnoaseg!$V$31/Totalnoaseg!$V$3)*1000</f>
        <v>39.110946640440744</v>
      </c>
      <c r="D29" s="25">
        <f>(+Totalaseg!$V$31/Totalaseg!$V$3)*1000</f>
        <v>24.839356519098782</v>
      </c>
    </row>
    <row r="30" spans="1:4" x14ac:dyDescent="0.2">
      <c r="A30" s="16" t="s">
        <v>60</v>
      </c>
      <c r="B30" s="25">
        <f>(+Totalnal!$V$32/Totalnal!$V$3)*1000</f>
        <v>160.12493289834617</v>
      </c>
      <c r="C30" s="25">
        <f>(+Totalnoaseg!$V$32/Totalnoaseg!$V$3)*1000</f>
        <v>147.67499701673444</v>
      </c>
      <c r="D30" s="25">
        <f>(+Totalaseg!$V$32/Totalaseg!$V$3)*1000</f>
        <v>196.74118999406519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f>(+Totalnal!$V$35/Totalnal!$V$2)*1000</f>
        <v>248.02692166438246</v>
      </c>
      <c r="C33" s="25">
        <f>(+Totalnoaseg!$V$35/Totalnoaseg!$V$2)*1000</f>
        <v>264.35139562509033</v>
      </c>
      <c r="D33" s="25">
        <f>(+Totalaseg!$V$35/Totalaseg!$V$2)*1000</f>
        <v>200.0475593023707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f>(+Totalnal!$V$38/Totalnal!$V$2)*1000</f>
        <v>294.10675612938684</v>
      </c>
      <c r="C36" s="25">
        <f>(+Totalnoaseg!$V$38/Totalnoaseg!$V$2)*1000</f>
        <v>286.48322382574565</v>
      </c>
      <c r="D36" s="25">
        <f>(+Totalaseg!$V$38/Totalaseg!$V$2)*1000</f>
        <v>316.51312706392946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f>(+Totalnal!$V$41/Totalnal!$V$2)*1000</f>
        <v>4.4866914773826592</v>
      </c>
      <c r="C39" s="25">
        <f>(+Totalnoaseg!$V$41/Totalnoaseg!$V$2)*1000</f>
        <v>4.4401098043623168</v>
      </c>
      <c r="D39" s="25">
        <f>(+Totalaseg!$V$41/Totalaseg!$V$2)*1000</f>
        <v>4.6235999605994067</v>
      </c>
    </row>
    <row r="40" spans="1:4" x14ac:dyDescent="0.2">
      <c r="A40" s="18" t="s">
        <v>16</v>
      </c>
      <c r="B40" s="25">
        <f>(+Totalnal!$V$42/Totalnal!$V$2)*100000</f>
        <v>14.22061195612474</v>
      </c>
      <c r="C40" s="25">
        <f>(+Totalnoaseg!$V$42/Totalnoaseg!$V$2)*100000</f>
        <v>2.4712413519247414</v>
      </c>
      <c r="D40" s="25">
        <f>(+Totalaseg!$V$42/Totalaseg!$V$2)*100000</f>
        <v>48.753259752393134</v>
      </c>
    </row>
    <row r="41" spans="1:4" x14ac:dyDescent="0.2">
      <c r="A41" s="18" t="s">
        <v>14</v>
      </c>
      <c r="B41" s="25">
        <f>+Totalnal!$V$43/Totalnal!$V$42</f>
        <v>0.35523978685612789</v>
      </c>
      <c r="C41" s="25">
        <f>+Totalnoaseg!$V$43/Totalnoaseg!$V$42</f>
        <v>1</v>
      </c>
      <c r="D41" s="25">
        <f>+Totalaseg!$V$43/Totalaseg!$V$42</f>
        <v>0.25918367346938775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106</v>
      </c>
      <c r="B46" s="40"/>
      <c r="C46" s="40"/>
      <c r="D46" s="40"/>
    </row>
    <row r="47" spans="1:4" x14ac:dyDescent="0.2">
      <c r="B47" s="40"/>
      <c r="C47" s="40"/>
      <c r="D47" s="40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5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107</v>
      </c>
      <c r="B1" s="2"/>
      <c r="C1" s="2"/>
      <c r="D1" s="2"/>
    </row>
    <row r="2" spans="1:4" s="4" customFormat="1" x14ac:dyDescent="0.2">
      <c r="A2" s="20" t="s">
        <v>35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5" t="s">
        <v>3</v>
      </c>
      <c r="B4" s="45" t="s">
        <v>0</v>
      </c>
      <c r="C4" s="48" t="s">
        <v>2</v>
      </c>
      <c r="D4" s="48"/>
    </row>
    <row r="5" spans="1:4" s="9" customFormat="1" ht="24.75" customHeight="1" x14ac:dyDescent="0.2">
      <c r="A5" s="46"/>
      <c r="B5" s="47"/>
      <c r="C5" s="21" t="s">
        <v>50</v>
      </c>
      <c r="D5" s="21" t="s">
        <v>51</v>
      </c>
    </row>
    <row r="6" spans="1:4" x14ac:dyDescent="0.2">
      <c r="A6" s="14"/>
      <c r="B6" s="37"/>
      <c r="C6" s="38"/>
      <c r="D6" s="38"/>
    </row>
    <row r="7" spans="1:4" x14ac:dyDescent="0.2">
      <c r="A7" s="15" t="s">
        <v>53</v>
      </c>
      <c r="B7" s="37"/>
      <c r="C7" s="38"/>
      <c r="D7" s="38"/>
    </row>
    <row r="8" spans="1:4" x14ac:dyDescent="0.2">
      <c r="A8" s="16" t="s">
        <v>4</v>
      </c>
      <c r="B8" s="25">
        <f>+Totalnal!$W$8/Totalnal!$W$9</f>
        <v>5.8205377941188408</v>
      </c>
      <c r="C8" s="25">
        <f>+Totalnoaseg!$W$8/Totalnoaseg!$W$9</f>
        <v>5.3891710656302081</v>
      </c>
      <c r="D8" s="25">
        <f>+Totalaseg!$W$8/Totalaseg!$W$9</f>
        <v>7.7005305731930065</v>
      </c>
    </row>
    <row r="9" spans="1:4" x14ac:dyDescent="0.2">
      <c r="A9" s="16" t="s">
        <v>52</v>
      </c>
      <c r="B9" s="25">
        <f>(+Totalnal!$W$10/Totalnal!$W$9)*100</f>
        <v>41.746816333487544</v>
      </c>
      <c r="C9" s="25">
        <f>(+Totalnoaseg!$W$10/Totalnoaseg!$W$9)*100</f>
        <v>39.337211738995933</v>
      </c>
      <c r="D9" s="25">
        <f>(+Totalaseg!$W$10/Totalaseg!$W$9)*100</f>
        <v>52.248412629381576</v>
      </c>
    </row>
    <row r="10" spans="1:4" x14ac:dyDescent="0.2">
      <c r="A10" s="16" t="s">
        <v>57</v>
      </c>
      <c r="B10" s="25">
        <f>(+Totalnal!$W$9/Totalnal!$W$3)*1000</f>
        <v>38.852344252576344</v>
      </c>
      <c r="C10" s="25">
        <f>(+Totalnoaseg!$W$9/Totalnoaseg!$W$3)*1000</f>
        <v>44.158348392373142</v>
      </c>
      <c r="D10" s="25">
        <f>(+Totalaseg!$W$9/Totalaseg!$W$3)*1000</f>
        <v>25.499052407572311</v>
      </c>
    </row>
    <row r="11" spans="1:4" x14ac:dyDescent="0.2">
      <c r="A11" s="16" t="s">
        <v>5</v>
      </c>
      <c r="B11" s="25">
        <f>+Totalnal!$W$12/Totalnal!$W$13</f>
        <v>2.1712238609507284</v>
      </c>
      <c r="C11" s="25">
        <f>+Totalnoaseg!$W$12/Totalnoaseg!$W$13</f>
        <v>2.1457431698554599</v>
      </c>
      <c r="D11" s="25">
        <f>+Totalaseg!$W$12/Totalaseg!$W$13</f>
        <v>2.3887858467684406</v>
      </c>
    </row>
    <row r="12" spans="1:4" x14ac:dyDescent="0.2">
      <c r="A12" s="16" t="s">
        <v>49</v>
      </c>
      <c r="B12" s="25">
        <f>(+Totalnal!$W$13/Totalnal!$W$14)</f>
        <v>0.90029357106305041</v>
      </c>
      <c r="C12" s="25">
        <f>+Totalnoaseg!$W$13/Totalnoaseg!$W$14</f>
        <v>1.0120235397571617</v>
      </c>
      <c r="D12" s="25">
        <f>+Totalaseg!$W$13/Totalaseg!$W$14</f>
        <v>0.44657534246575342</v>
      </c>
    </row>
    <row r="13" spans="1:4" x14ac:dyDescent="0.2">
      <c r="A13" s="16" t="s">
        <v>98</v>
      </c>
      <c r="B13" s="25">
        <f>(+Totalnal!$W$15/Totalnal!$W$14)*100</f>
        <v>38.437609415820518</v>
      </c>
      <c r="C13" s="25">
        <f>(+Totalnoaseg!$W$15/Totalnoaseg!$W$14)*100</f>
        <v>35.307944668042076</v>
      </c>
      <c r="D13" s="25">
        <f>(+Totalaseg!$W$15/Totalaseg!$W$14)*100</f>
        <v>48.830837846447913</v>
      </c>
    </row>
    <row r="14" spans="1:4" x14ac:dyDescent="0.2">
      <c r="A14" s="16" t="s">
        <v>99</v>
      </c>
      <c r="B14" s="25">
        <f>(+Totalnal!$W$17/Totalnal!$W$16)*100</f>
        <v>9.1678745106538617</v>
      </c>
      <c r="C14" s="25">
        <f>(+Totalnoaseg!$W$17/Totalnoaseg!$W$16)*100</f>
        <v>10.197708922779656</v>
      </c>
      <c r="D14" s="25">
        <f>(+Totalaseg!$W$17/Totalaseg!$W$16)*100</f>
        <v>5.4038716186392586</v>
      </c>
    </row>
    <row r="15" spans="1:4" x14ac:dyDescent="0.2">
      <c r="A15" s="16" t="s">
        <v>100</v>
      </c>
      <c r="B15" s="25">
        <f>(+Totalnal!$W$14/Totalnal!$W$3)*1000</f>
        <v>23.416667717806732</v>
      </c>
      <c r="C15" s="25">
        <f>(+Totalnoaseg!$W$14/Totalnoaseg!$W$3)*1000</f>
        <v>26.057096123602662</v>
      </c>
      <c r="D15" s="25">
        <f>(+Totalaseg!$W$14/Totalaseg!$W$3)*1000</f>
        <v>17.404872033436874</v>
      </c>
    </row>
    <row r="16" spans="1:4" x14ac:dyDescent="0.2">
      <c r="A16" s="16" t="s">
        <v>101</v>
      </c>
      <c r="B16" s="25">
        <f>(+Totalnal!$W$16/Totalnal!$W$2)*1000</f>
        <v>12.166740528844404</v>
      </c>
      <c r="C16" s="25">
        <f>(+Totalnoaseg!$W$16/Totalnoaseg!$W$2)*1000</f>
        <v>13.397607827583114</v>
      </c>
      <c r="D16" s="25">
        <f>(+Totalaseg!$W$16/Totalaseg!$W$2)*1000</f>
        <v>9.1082799255440179</v>
      </c>
    </row>
    <row r="17" spans="1:4" x14ac:dyDescent="0.2">
      <c r="A17" s="16" t="s">
        <v>102</v>
      </c>
      <c r="B17" s="25">
        <f>(+Totalnal!$W$18/Totalnal!$W$16)*1000</f>
        <v>131.7611042628991</v>
      </c>
      <c r="C17" s="25">
        <f>(+Totalnoaseg!$W$18/Totalnoaseg!$W$16)*1000</f>
        <v>124.26678628114001</v>
      </c>
      <c r="D17" s="25">
        <f>(+Totalaseg!$W$18/Totalaseg!$W$16)*1000</f>
        <v>159.15253168547827</v>
      </c>
    </row>
    <row r="18" spans="1:4" hidden="1" x14ac:dyDescent="0.2">
      <c r="A18" s="16" t="s">
        <v>103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f>(+Totalnal!$W$22/Totalnal!$W$3)*1000</f>
        <v>85.858487115125058</v>
      </c>
      <c r="C21" s="25">
        <f>(+Totalnoaseg!$W$22/Totalnoaseg!$W$3)*1000</f>
        <v>65.340149228805302</v>
      </c>
      <c r="D21" s="25">
        <f>(+Totalaseg!$W$22/Totalaseg!$W$3)*1000</f>
        <v>137.49571670479585</v>
      </c>
    </row>
    <row r="22" spans="1:4" x14ac:dyDescent="0.2">
      <c r="A22" s="16" t="s">
        <v>6</v>
      </c>
      <c r="B22" s="25">
        <f>(+Totalnal!$W$23/Totalnal!$W$22)*1000</f>
        <v>7.7202493104296819</v>
      </c>
      <c r="C22" s="25">
        <f>(+Totalnoaseg!$W$23/Totalnoaseg!$W$22)*1000</f>
        <v>9.7381358618317684</v>
      </c>
      <c r="D22" s="25">
        <f>(+Totalaseg!$W$23/Totalaseg!$W$22)*1000</f>
        <v>5.306965190179695</v>
      </c>
    </row>
    <row r="23" spans="1:4" x14ac:dyDescent="0.2">
      <c r="A23" s="16" t="s">
        <v>7</v>
      </c>
      <c r="B23" s="25">
        <f>(+Totalnal!$W$24/Totalnal!$W$22)*1000</f>
        <v>8.8184198831311456</v>
      </c>
      <c r="C23" s="25">
        <f>(+Totalnoaseg!$W$24/Totalnoaseg!$W$22)*1000</f>
        <v>0.45858257521091422</v>
      </c>
      <c r="D23" s="25">
        <f>(+Totalaseg!$W$24/Totalaseg!$W$22)*1000</f>
        <v>18.816337064877246</v>
      </c>
    </row>
    <row r="24" spans="1:4" x14ac:dyDescent="0.2">
      <c r="A24" s="16" t="s">
        <v>58</v>
      </c>
      <c r="B24" s="25">
        <f>(+Totalnal!$W$25/Totalnal!$W$3)*1000</f>
        <v>96.183730874506495</v>
      </c>
      <c r="C24" s="25">
        <f>(+Totalnoaseg!$W$25/Totalnoaseg!$W$3)*1000</f>
        <v>106.36198714991313</v>
      </c>
      <c r="D24" s="25">
        <f>(+Totalaseg!$W$25/Totalaseg!$W$3)*1000</f>
        <v>70.568743977049309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f>(+Totalnal!$W$28/Totalnal!$W$3)*1000</f>
        <v>188.67732943150139</v>
      </c>
      <c r="C27" s="25">
        <f>(+Totalnoaseg!$W$28/Totalnoaseg!$W$3)*1000</f>
        <v>216.43156057479484</v>
      </c>
      <c r="D27" s="25">
        <f>(+Totalaseg!$W$28/Totalaseg!$W$3)*1000</f>
        <v>118.82997563650599</v>
      </c>
    </row>
    <row r="28" spans="1:4" x14ac:dyDescent="0.2">
      <c r="A28" s="16" t="s">
        <v>55</v>
      </c>
      <c r="B28" s="25">
        <f>(+Totalnal!$W$30/Totalnal!$W$29)*100</f>
        <v>7.3737821080602295</v>
      </c>
      <c r="C28" s="25">
        <f>(+Totalnoaseg!$W$30/Totalnoaseg!$W$29)*100</f>
        <v>3.4626216077828982</v>
      </c>
      <c r="D28" s="25">
        <f>(+Totalaseg!$W$30/Totalaseg!$W$29)*100</f>
        <v>16.158711903392756</v>
      </c>
    </row>
    <row r="29" spans="1:4" x14ac:dyDescent="0.2">
      <c r="A29" s="16" t="s">
        <v>59</v>
      </c>
      <c r="B29" s="25">
        <f>(+Totalnal!$W$31/Totalnal!$W$3)*1000</f>
        <v>37.228648191828853</v>
      </c>
      <c r="C29" s="25">
        <f>(+Totalnoaseg!$W$31/Totalnoaseg!$W$3)*1000</f>
        <v>38.736212771563949</v>
      </c>
      <c r="D29" s="25">
        <f>(+Totalaseg!$W$31/Totalaseg!$W$3)*1000</f>
        <v>33.434653826576728</v>
      </c>
    </row>
    <row r="30" spans="1:4" x14ac:dyDescent="0.2">
      <c r="A30" s="16" t="s">
        <v>60</v>
      </c>
      <c r="B30" s="25">
        <f>(+Totalnal!$W$32/Totalnal!$W$3)*1000</f>
        <v>198.76512064985681</v>
      </c>
      <c r="C30" s="25">
        <f>(+Totalnoaseg!$W$32/Totalnoaseg!$W$3)*1000</f>
        <v>161.65587306958972</v>
      </c>
      <c r="D30" s="25">
        <f>(+Totalaseg!$W$32/Totalaseg!$W$3)*1000</f>
        <v>292.15566465097658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f>(+Totalnal!$W$35/Totalnal!$W$2)*1000</f>
        <v>374.53167286543118</v>
      </c>
      <c r="C33" s="25">
        <f>(+Totalnoaseg!$W$35/Totalnoaseg!$W$2)*1000</f>
        <v>405.85987013815503</v>
      </c>
      <c r="D33" s="25">
        <f>(+Totalaseg!$W$35/Totalaseg!$W$2)*1000</f>
        <v>296.68732910129609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f>(+Totalnal!$W$38/Totalnal!$W$2)*1000</f>
        <v>413.29736747946924</v>
      </c>
      <c r="C36" s="25">
        <f>(+Totalnoaseg!$W$38/Totalnoaseg!$W$2)*1000</f>
        <v>416.02040844628982</v>
      </c>
      <c r="D36" s="25">
        <f>(+Totalaseg!$W$38/Totalaseg!$W$2)*1000</f>
        <v>406.5311518795196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f>(+Totalnal!$W$41/Totalnal!$W$2)*1000</f>
        <v>5.243912468292689</v>
      </c>
      <c r="C39" s="25">
        <f>(+Totalnoaseg!$W$41/Totalnoaseg!$W$2)*1000</f>
        <v>6.1419955973080889</v>
      </c>
      <c r="D39" s="25">
        <f>(+Totalaseg!$W$41/Totalaseg!$W$2)*1000</f>
        <v>3.0123543861200819</v>
      </c>
    </row>
    <row r="40" spans="1:4" x14ac:dyDescent="0.2">
      <c r="A40" s="18" t="s">
        <v>16</v>
      </c>
      <c r="B40" s="25">
        <f>(+Totalnal!$W$42/Totalnal!$W$2)*100000</f>
        <v>2.95009218626058</v>
      </c>
      <c r="C40" s="25">
        <f>(+Totalnoaseg!$W$42/Totalnoaseg!$W$2)*100000</f>
        <v>1.710411598994463</v>
      </c>
      <c r="D40" s="25">
        <f>(+Totalaseg!$W$42/Totalaseg!$W$2)*100000</f>
        <v>6.0304520599162741</v>
      </c>
    </row>
    <row r="41" spans="1:4" x14ac:dyDescent="0.2">
      <c r="A41" s="18" t="s">
        <v>14</v>
      </c>
      <c r="B41" s="25">
        <f>+Totalnal!$W$43/Totalnal!$W$42</f>
        <v>0.81564245810055869</v>
      </c>
      <c r="C41" s="25">
        <f>+Totalnoaseg!$W$43/Totalnoaseg!$W$42</f>
        <v>1</v>
      </c>
      <c r="D41" s="25">
        <f>+Totalaseg!$W$43/Totalaseg!$W$42</f>
        <v>0.68571428571428572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106</v>
      </c>
      <c r="B46" s="40"/>
      <c r="C46" s="40"/>
      <c r="D46" s="40"/>
    </row>
    <row r="47" spans="1:4" x14ac:dyDescent="0.2">
      <c r="B47" s="40"/>
      <c r="C47" s="40"/>
      <c r="D47" s="40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4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107</v>
      </c>
      <c r="B1" s="2"/>
      <c r="C1" s="2"/>
      <c r="D1" s="2"/>
    </row>
    <row r="2" spans="1:4" s="4" customFormat="1" x14ac:dyDescent="0.2">
      <c r="A2" s="3" t="s">
        <v>47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5" t="s">
        <v>3</v>
      </c>
      <c r="B4" s="45" t="s">
        <v>0</v>
      </c>
      <c r="C4" s="48" t="s">
        <v>2</v>
      </c>
      <c r="D4" s="48"/>
    </row>
    <row r="5" spans="1:4" s="9" customFormat="1" ht="24.75" customHeight="1" x14ac:dyDescent="0.2">
      <c r="A5" s="46"/>
      <c r="B5" s="47"/>
      <c r="C5" s="21" t="s">
        <v>50</v>
      </c>
      <c r="D5" s="21" t="s">
        <v>51</v>
      </c>
    </row>
    <row r="6" spans="1:4" x14ac:dyDescent="0.2">
      <c r="A6" s="14"/>
      <c r="B6" s="37"/>
      <c r="C6" s="38"/>
      <c r="D6" s="38"/>
    </row>
    <row r="7" spans="1:4" x14ac:dyDescent="0.2">
      <c r="A7" s="15" t="s">
        <v>53</v>
      </c>
      <c r="B7" s="37"/>
      <c r="C7" s="38"/>
      <c r="D7" s="38"/>
    </row>
    <row r="8" spans="1:4" x14ac:dyDescent="0.2">
      <c r="A8" s="16" t="s">
        <v>4</v>
      </c>
      <c r="B8" s="25">
        <f>+Totalnal!$X$8/Totalnal!$X$9</f>
        <v>5.9564293520055047</v>
      </c>
      <c r="C8" s="25">
        <f>+Totalnoaseg!$X$8/Totalnoaseg!$X$9</f>
        <v>4.4169017502350831</v>
      </c>
      <c r="D8" s="25">
        <f>+Totalaseg!$X$8/Totalaseg!$X$9</f>
        <v>9.0423177479175525</v>
      </c>
    </row>
    <row r="9" spans="1:4" x14ac:dyDescent="0.2">
      <c r="A9" s="16" t="s">
        <v>52</v>
      </c>
      <c r="B9" s="25">
        <f>(+Totalnal!$X$10/Totalnal!$X$9)*100</f>
        <v>40.431861415793094</v>
      </c>
      <c r="C9" s="25">
        <f>(+Totalnoaseg!$X$10/Totalnoaseg!$X$9)*100</f>
        <v>32.784299450966117</v>
      </c>
      <c r="D9" s="25">
        <f>(+Totalaseg!$X$10/Totalaseg!$X$9)*100</f>
        <v>55.760929044810602</v>
      </c>
    </row>
    <row r="10" spans="1:4" x14ac:dyDescent="0.2">
      <c r="A10" s="16" t="s">
        <v>57</v>
      </c>
      <c r="B10" s="25">
        <f>(+Totalnal!$X$9/Totalnal!$X$3)*1000</f>
        <v>46.143617269632095</v>
      </c>
      <c r="C10" s="25">
        <f>(+Totalnoaseg!$X$9/Totalnoaseg!$X$3)*1000</f>
        <v>61.849229487713451</v>
      </c>
      <c r="D10" s="25">
        <f>(+Totalaseg!$X$9/Totalaseg!$X$3)*1000</f>
        <v>30.579044049292371</v>
      </c>
    </row>
    <row r="11" spans="1:4" x14ac:dyDescent="0.2">
      <c r="A11" s="16" t="s">
        <v>5</v>
      </c>
      <c r="B11" s="25">
        <f>+Totalnal!$X$12/Totalnal!$X$13</f>
        <v>1.7675290198323876</v>
      </c>
      <c r="C11" s="25">
        <f>+Totalnoaseg!$X$12/Totalnoaseg!$X$13</f>
        <v>1.866905161714244</v>
      </c>
      <c r="D11" s="25">
        <f>+Totalaseg!$X$12/Totalaseg!$X$13</f>
        <v>1.5206746463547334</v>
      </c>
    </row>
    <row r="12" spans="1:4" x14ac:dyDescent="0.2">
      <c r="A12" s="16" t="s">
        <v>49</v>
      </c>
      <c r="B12" s="25">
        <f>(+Totalnal!$X$13/Totalnal!$X$14)</f>
        <v>0.59548681070022624</v>
      </c>
      <c r="C12" s="25">
        <f>+Totalnoaseg!$X$13/Totalnoaseg!$X$14</f>
        <v>0.6416959475286953</v>
      </c>
      <c r="D12" s="25">
        <f>+Totalaseg!$X$13/Totalaseg!$X$14</f>
        <v>0.50480637187585831</v>
      </c>
    </row>
    <row r="13" spans="1:4" x14ac:dyDescent="0.2">
      <c r="A13" s="16" t="s">
        <v>98</v>
      </c>
      <c r="B13" s="25">
        <f>(+Totalnal!$X$15/Totalnal!$X$14)*100</f>
        <v>40.342828802578964</v>
      </c>
      <c r="C13" s="25">
        <f>(+Totalnoaseg!$X$15/Totalnoaseg!$X$14)*100</f>
        <v>35.98969313656594</v>
      </c>
      <c r="D13" s="25">
        <f>(+Totalaseg!$X$15/Totalaseg!$X$14)*100</f>
        <v>48.82358326467088</v>
      </c>
    </row>
    <row r="14" spans="1:4" x14ac:dyDescent="0.2">
      <c r="A14" s="16" t="s">
        <v>99</v>
      </c>
      <c r="B14" s="25">
        <f>(+Totalnal!$X$17/Totalnal!$X$16)*100</f>
        <v>8.7189929655683081</v>
      </c>
      <c r="C14" s="25">
        <f>(+Totalnoaseg!$X$17/Totalnoaseg!$X$16)*100</f>
        <v>10.219491604915111</v>
      </c>
      <c r="D14" s="25">
        <f>(+Totalaseg!$X$17/Totalaseg!$X$16)*100</f>
        <v>5.8340847610459869</v>
      </c>
    </row>
    <row r="15" spans="1:4" x14ac:dyDescent="0.2">
      <c r="A15" s="16" t="s">
        <v>100</v>
      </c>
      <c r="B15" s="25">
        <f>(+Totalnal!$X$14/Totalnal!$X$3)*1000</f>
        <v>30.125859811705205</v>
      </c>
      <c r="C15" s="25">
        <f>(+Totalnoaseg!$X$14/Totalnoaseg!$X$3)*1000</f>
        <v>40.04525141551381</v>
      </c>
      <c r="D15" s="25">
        <f>(+Totalaseg!$X$14/Totalaseg!$X$3)*1000</f>
        <v>20.308560719305685</v>
      </c>
    </row>
    <row r="16" spans="1:4" x14ac:dyDescent="0.2">
      <c r="A16" s="16" t="s">
        <v>101</v>
      </c>
      <c r="B16" s="25">
        <f>(+Totalnal!$X$16/Totalnal!$X$2)*1000</f>
        <v>16.673791559085934</v>
      </c>
      <c r="C16" s="25">
        <f>(+Totalnoaseg!$X$16/Totalnoaseg!$X$2)*1000</f>
        <v>21.773472961864258</v>
      </c>
      <c r="D16" s="25">
        <f>(+Totalaseg!$X$16/Totalaseg!$X$2)*1000</f>
        <v>11.496707525419231</v>
      </c>
    </row>
    <row r="17" spans="1:4" x14ac:dyDescent="0.2">
      <c r="A17" s="16" t="s">
        <v>102</v>
      </c>
      <c r="B17" s="25">
        <f>(+Totalnal!$X$18/Totalnal!$X$16)*1000</f>
        <v>139.54708132790324</v>
      </c>
      <c r="C17" s="25">
        <f>(+Totalnoaseg!$X$18/Totalnoaseg!$X$16)*1000</f>
        <v>127.47397054685302</v>
      </c>
      <c r="D17" s="25">
        <f>(+Totalaseg!$X$18/Totalaseg!$X$16)*1000</f>
        <v>162.75924256086566</v>
      </c>
    </row>
    <row r="18" spans="1:4" hidden="1" x14ac:dyDescent="0.2">
      <c r="A18" s="16" t="s">
        <v>103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f>(+Totalnal!$X$22/Totalnal!$X$3)*1000</f>
        <v>63.905744279905946</v>
      </c>
      <c r="C21" s="25">
        <f>(+Totalnoaseg!$X$22/Totalnoaseg!$X$3)*1000</f>
        <v>0</v>
      </c>
      <c r="D21" s="25">
        <f>(+Totalaseg!$X$22/Totalaseg!$X$3)*1000</f>
        <v>127.23760439674855</v>
      </c>
    </row>
    <row r="22" spans="1:4" x14ac:dyDescent="0.2">
      <c r="A22" s="16" t="s">
        <v>6</v>
      </c>
      <c r="B22" s="25">
        <f>(+Totalnal!$X$23/Totalnal!$X$22)*1000</f>
        <v>6.5755826696865638</v>
      </c>
      <c r="C22" s="25" t="s">
        <v>108</v>
      </c>
      <c r="D22" s="25">
        <f>(+Totalaseg!$X$23/Totalaseg!$X$22)*1000</f>
        <v>6.5755826696865638</v>
      </c>
    </row>
    <row r="23" spans="1:4" x14ac:dyDescent="0.2">
      <c r="A23" s="16" t="s">
        <v>7</v>
      </c>
      <c r="B23" s="25">
        <f>(+Totalnal!$X$24/Totalnal!$X$22)*1000</f>
        <v>10.740118360488054</v>
      </c>
      <c r="C23" s="25" t="s">
        <v>108</v>
      </c>
      <c r="D23" s="25">
        <f>(+Totalaseg!$X$24/Totalaseg!$X$22)*1000</f>
        <v>10.740118360488054</v>
      </c>
    </row>
    <row r="24" spans="1:4" x14ac:dyDescent="0.2">
      <c r="A24" s="16" t="s">
        <v>58</v>
      </c>
      <c r="B24" s="25">
        <f>(+Totalnal!$X$25/Totalnal!$X$3)*1000</f>
        <v>23.362225621314927</v>
      </c>
      <c r="C24" s="25">
        <f>(+Totalnoaseg!$X$25/Totalnoaseg!$X$3)*1000</f>
        <v>0</v>
      </c>
      <c r="D24" s="25">
        <f>(+Totalaseg!$X$25/Totalaseg!$X$3)*1000</f>
        <v>46.514654588994745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f>(+Totalnal!$X$28/Totalnal!$X$3)*1000</f>
        <v>123.12933174210971</v>
      </c>
      <c r="C27" s="25">
        <f>(+Totalnoaseg!$X$28/Totalnoaseg!$X$3)*1000</f>
        <v>146.69563357610005</v>
      </c>
      <c r="D27" s="25">
        <f>(+Totalaseg!$X$28/Totalaseg!$X$3)*1000</f>
        <v>99.774659199928607</v>
      </c>
    </row>
    <row r="28" spans="1:4" x14ac:dyDescent="0.2">
      <c r="A28" s="16" t="s">
        <v>55</v>
      </c>
      <c r="B28" s="25">
        <f>(+Totalnal!$X$30/Totalnal!$X$29)*100</f>
        <v>13.164681321380325</v>
      </c>
      <c r="C28" s="25">
        <f>(+Totalnoaseg!$X$30/Totalnoaseg!$X$29)*100</f>
        <v>8.3637192342752957</v>
      </c>
      <c r="D28" s="25">
        <f>(+Totalaseg!$X$30/Totalaseg!$X$29)*100</f>
        <v>18.774966711051931</v>
      </c>
    </row>
    <row r="29" spans="1:4" x14ac:dyDescent="0.2">
      <c r="A29" s="16" t="s">
        <v>59</v>
      </c>
      <c r="B29" s="25">
        <f>(+Totalnal!$X$31/Totalnal!$X$3)*1000</f>
        <v>33.823773852012472</v>
      </c>
      <c r="C29" s="25">
        <f>(+Totalnoaseg!$X$31/Totalnoaseg!$X$3)*1000</f>
        <v>22.449354810870847</v>
      </c>
      <c r="D29" s="25">
        <f>(+Totalaseg!$X$31/Totalaseg!$X$3)*1000</f>
        <v>45.096048727159143</v>
      </c>
    </row>
    <row r="30" spans="1:4" x14ac:dyDescent="0.2">
      <c r="A30" s="16" t="s">
        <v>60</v>
      </c>
      <c r="B30" s="25">
        <f>(+Totalnal!$X$32/Totalnal!$X$3)*1000</f>
        <v>174.24085373255863</v>
      </c>
      <c r="C30" s="25">
        <f>(+Totalnoaseg!$X$32/Totalnoaseg!$X$3)*1000</f>
        <v>119.79993321101193</v>
      </c>
      <c r="D30" s="25">
        <f>(+Totalaseg!$X$32/Totalaseg!$X$3)*1000</f>
        <v>228.19288577526902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f>(+Totalnal!$X$35/Totalnal!$X$2)*1000</f>
        <v>192.55471891656364</v>
      </c>
      <c r="C33" s="25">
        <f>(+Totalnoaseg!$X$35/Totalnoaseg!$X$2)*1000</f>
        <v>158.65164179256891</v>
      </c>
      <c r="D33" s="25">
        <f>(+Totalaseg!$X$35/Totalaseg!$X$2)*1000</f>
        <v>226.97237472839157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f>(+Totalnal!$X$38/Totalnal!$X$2)*1000</f>
        <v>217.62559487707375</v>
      </c>
      <c r="C36" s="25">
        <f>(+Totalnoaseg!$X$38/Totalnoaseg!$X$2)*1000</f>
        <v>161.63040647832813</v>
      </c>
      <c r="D36" s="25">
        <f>(+Totalaseg!$X$38/Totalaseg!$X$2)*1000</f>
        <v>274.47067458408662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f>(+Totalnal!$X$41/Totalnal!$X$2)*1000</f>
        <v>4.3911972339984437</v>
      </c>
      <c r="C39" s="25">
        <f>(+Totalnoaseg!$X$41/Totalnoaseg!$X$2)*1000</f>
        <v>6.0034822034893516</v>
      </c>
      <c r="D39" s="25">
        <f>(+Totalaseg!$X$41/Totalaseg!$X$2)*1000</f>
        <v>2.7544411086599547</v>
      </c>
    </row>
    <row r="40" spans="1:4" x14ac:dyDescent="0.2">
      <c r="A40" s="18" t="s">
        <v>16</v>
      </c>
      <c r="B40" s="25">
        <f>(+Totalnal!$X$42/Totalnal!$X$2)*100000</f>
        <v>3.9096882589489419</v>
      </c>
      <c r="C40" s="25">
        <f>(+Totalnoaseg!$X$42/Totalnoaseg!$X$2)*100000</f>
        <v>0</v>
      </c>
      <c r="D40" s="25">
        <f>(+Totalaseg!$X$42/Totalaseg!$X$2)*100000</f>
        <v>7.878717510657002</v>
      </c>
    </row>
    <row r="41" spans="1:4" x14ac:dyDescent="0.2">
      <c r="A41" s="18" t="s">
        <v>14</v>
      </c>
      <c r="B41" s="25">
        <f>+Totalnal!$X$43/Totalnal!$X$42</f>
        <v>0.51315789473684215</v>
      </c>
      <c r="C41" s="25" t="s">
        <v>108</v>
      </c>
      <c r="D41" s="25">
        <f>+Totalaseg!$X$43/Totalaseg!$X$42</f>
        <v>0.51315789473684215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106</v>
      </c>
      <c r="B46" s="40"/>
      <c r="C46" s="40"/>
      <c r="D46" s="40"/>
    </row>
    <row r="47" spans="1:4" x14ac:dyDescent="0.2">
      <c r="B47" s="40"/>
      <c r="C47" s="40"/>
      <c r="D47" s="40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3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107</v>
      </c>
      <c r="B1" s="2"/>
      <c r="C1" s="2"/>
      <c r="D1" s="2"/>
    </row>
    <row r="2" spans="1:4" s="4" customFormat="1" x14ac:dyDescent="0.2">
      <c r="A2" s="20" t="s">
        <v>36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5" t="s">
        <v>3</v>
      </c>
      <c r="B4" s="45" t="s">
        <v>0</v>
      </c>
      <c r="C4" s="48" t="s">
        <v>2</v>
      </c>
      <c r="D4" s="48"/>
    </row>
    <row r="5" spans="1:4" s="9" customFormat="1" ht="24" customHeight="1" x14ac:dyDescent="0.2">
      <c r="A5" s="46"/>
      <c r="B5" s="47"/>
      <c r="C5" s="21" t="s">
        <v>50</v>
      </c>
      <c r="D5" s="21" t="s">
        <v>51</v>
      </c>
    </row>
    <row r="6" spans="1:4" x14ac:dyDescent="0.2">
      <c r="A6" s="14"/>
      <c r="B6" s="37"/>
      <c r="C6" s="38"/>
      <c r="D6" s="38"/>
    </row>
    <row r="7" spans="1:4" x14ac:dyDescent="0.2">
      <c r="A7" s="15" t="s">
        <v>53</v>
      </c>
      <c r="B7" s="37"/>
      <c r="C7" s="38"/>
      <c r="D7" s="38"/>
    </row>
    <row r="8" spans="1:4" x14ac:dyDescent="0.2">
      <c r="A8" s="16" t="s">
        <v>4</v>
      </c>
      <c r="B8" s="25">
        <f>+Totalnal!$Y$8/Totalnal!$Y$9</f>
        <v>6.4069923941281415</v>
      </c>
      <c r="C8" s="25">
        <f>+Totalnoaseg!$Y$8/Totalnoaseg!$Y$9</f>
        <v>4.7336869372147525</v>
      </c>
      <c r="D8" s="25">
        <f>+Totalaseg!$Y$8/Totalaseg!$Y$9</f>
        <v>8.131236097870989</v>
      </c>
    </row>
    <row r="9" spans="1:4" x14ac:dyDescent="0.2">
      <c r="A9" s="16" t="s">
        <v>52</v>
      </c>
      <c r="B9" s="25">
        <f>(+Totalnal!$Y$10/Totalnal!$Y$9)*100</f>
        <v>44.26429622210398</v>
      </c>
      <c r="C9" s="25">
        <f>(+Totalnoaseg!$Y$10/Totalnoaseg!$Y$9)*100</f>
        <v>34.988281731836686</v>
      </c>
      <c r="D9" s="25">
        <f>(+Totalaseg!$Y$10/Totalaseg!$Y$9)*100</f>
        <v>53.82268827454719</v>
      </c>
    </row>
    <row r="10" spans="1:4" x14ac:dyDescent="0.2">
      <c r="A10" s="16" t="s">
        <v>57</v>
      </c>
      <c r="B10" s="25">
        <f>(+Totalnal!$Y$9/Totalnal!$Y$3)*1000</f>
        <v>36.600482064629652</v>
      </c>
      <c r="C10" s="25">
        <f>(+Totalnoaseg!$Y$9/Totalnoaseg!$Y$3)*1000</f>
        <v>42.499207104345075</v>
      </c>
      <c r="D10" s="25">
        <f>(+Totalaseg!$Y$9/Totalaseg!$Y$3)*1000</f>
        <v>32.020822183195321</v>
      </c>
    </row>
    <row r="11" spans="1:4" x14ac:dyDescent="0.2">
      <c r="A11" s="16" t="s">
        <v>5</v>
      </c>
      <c r="B11" s="25">
        <f>+Totalnal!$Y$12/Totalnal!$Y$13</f>
        <v>1.4873297707291846</v>
      </c>
      <c r="C11" s="25">
        <f>+Totalnoaseg!$Y$12/Totalnoaseg!$Y$13</f>
        <v>1.3936483346243222</v>
      </c>
      <c r="D11" s="25">
        <f>+Totalaseg!$Y$12/Totalaseg!$Y$13</f>
        <v>1.6048183407810375</v>
      </c>
    </row>
    <row r="12" spans="1:4" x14ac:dyDescent="0.2">
      <c r="A12" s="16" t="s">
        <v>49</v>
      </c>
      <c r="B12" s="25">
        <f>(+Totalnal!$Y$13/Totalnal!$Y$14)</f>
        <v>0.47034499533790086</v>
      </c>
      <c r="C12" s="25">
        <f>+Totalnoaseg!$Y$13/Totalnoaseg!$Y$14</f>
        <v>0.44547964113181504</v>
      </c>
      <c r="D12" s="25">
        <f>+Totalaseg!$Y$13/Totalaseg!$Y$14</f>
        <v>0.50126606934164397</v>
      </c>
    </row>
    <row r="13" spans="1:4" x14ac:dyDescent="0.2">
      <c r="A13" s="16" t="s">
        <v>98</v>
      </c>
      <c r="B13" s="25">
        <f>(+Totalnal!$Y$15/Totalnal!$Y$14)*100</f>
        <v>40.138646775043583</v>
      </c>
      <c r="C13" s="25">
        <f>(+Totalnoaseg!$Y$15/Totalnoaseg!$Y$14)*100</f>
        <v>35.037957211870257</v>
      </c>
      <c r="D13" s="25">
        <f>(+Totalaseg!$Y$15/Totalaseg!$Y$14)*100</f>
        <v>46.980911569925979</v>
      </c>
    </row>
    <row r="14" spans="1:4" x14ac:dyDescent="0.2">
      <c r="A14" s="16" t="s">
        <v>99</v>
      </c>
      <c r="B14" s="25">
        <f>(+Totalnal!$Y$17/Totalnal!$Y$16)*100</f>
        <v>7.1731834539646595</v>
      </c>
      <c r="C14" s="25">
        <f>(+Totalnoaseg!$Y$17/Totalnoaseg!$Y$16)*100</f>
        <v>9.0682886369919817</v>
      </c>
      <c r="D14" s="25">
        <f>(+Totalaseg!$Y$17/Totalaseg!$Y$16)*100</f>
        <v>4.501607717041801</v>
      </c>
    </row>
    <row r="15" spans="1:4" x14ac:dyDescent="0.2">
      <c r="A15" s="16" t="s">
        <v>100</v>
      </c>
      <c r="B15" s="25">
        <f>(+Totalnal!$Y$14/Totalnal!$Y$3)*1000</f>
        <v>28.258289495390141</v>
      </c>
      <c r="C15" s="25">
        <f>(+Totalnoaseg!$Y$14/Totalnoaseg!$Y$3)*1000</f>
        <v>37.980357156898982</v>
      </c>
      <c r="D15" s="25">
        <f>(+Totalaseg!$Y$14/Totalaseg!$Y$3)*1000</f>
        <v>20.895443417670773</v>
      </c>
    </row>
    <row r="16" spans="1:4" x14ac:dyDescent="0.2">
      <c r="A16" s="16" t="s">
        <v>101</v>
      </c>
      <c r="B16" s="25">
        <f>(+Totalnal!$Y$16/Totalnal!$Y$2)*1000</f>
        <v>16.65432065510182</v>
      </c>
      <c r="C16" s="25">
        <f>(+Totalnoaseg!$Y$16/Totalnoaseg!$Y$2)*1000</f>
        <v>21.668998115869531</v>
      </c>
      <c r="D16" s="25">
        <f>(+Totalaseg!$Y$16/Totalaseg!$Y$2)*1000</f>
        <v>12.557538560930308</v>
      </c>
    </row>
    <row r="17" spans="1:4" x14ac:dyDescent="0.2">
      <c r="A17" s="16" t="s">
        <v>102</v>
      </c>
      <c r="B17" s="25">
        <f>(+Totalnal!$Y$18/Totalnal!$Y$16)*1000</f>
        <v>132.22271642877359</v>
      </c>
      <c r="C17" s="25">
        <f>(+Totalnoaseg!$Y$18/Totalnoaseg!$Y$16)*1000</f>
        <v>118.12275366325684</v>
      </c>
      <c r="D17" s="25">
        <f>(+Totalaseg!$Y$18/Totalaseg!$Y$16)*1000</f>
        <v>152.09977589398812</v>
      </c>
    </row>
    <row r="18" spans="1:4" hidden="1" x14ac:dyDescent="0.2">
      <c r="A18" s="16" t="s">
        <v>103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f>(+Totalnal!$Y$22/Totalnal!$Y$3)*1000</f>
        <v>61.059992301629485</v>
      </c>
      <c r="C21" s="25">
        <f>(+Totalnoaseg!$Y$22/Totalnoaseg!$Y$3)*1000</f>
        <v>0</v>
      </c>
      <c r="D21" s="25">
        <f>(+Totalaseg!$Y$22/Totalaseg!$Y$3)*1000</f>
        <v>108.46582919379161</v>
      </c>
    </row>
    <row r="22" spans="1:4" x14ac:dyDescent="0.2">
      <c r="A22" s="16" t="s">
        <v>6</v>
      </c>
      <c r="B22" s="25">
        <f>(+Totalnal!$Y$23/Totalnal!$Y$22)*1000</f>
        <v>10.450281425891182</v>
      </c>
      <c r="C22" s="25" t="s">
        <v>108</v>
      </c>
      <c r="D22" s="25">
        <f>(+Totalaseg!$Y$23/Totalaseg!$Y$22)*1000</f>
        <v>10.450281425891182</v>
      </c>
    </row>
    <row r="23" spans="1:4" x14ac:dyDescent="0.2">
      <c r="A23" s="16" t="s">
        <v>7</v>
      </c>
      <c r="B23" s="25">
        <f>(+Totalnal!$Y$24/Totalnal!$Y$22)*1000</f>
        <v>32.757973733583491</v>
      </c>
      <c r="C23" s="25" t="s">
        <v>108</v>
      </c>
      <c r="D23" s="25">
        <f>(+Totalaseg!$Y$24/Totalaseg!$Y$22)*1000</f>
        <v>32.757973733583491</v>
      </c>
    </row>
    <row r="24" spans="1:4" x14ac:dyDescent="0.2">
      <c r="A24" s="16" t="s">
        <v>58</v>
      </c>
      <c r="B24" s="25">
        <f>(+Totalnal!$Y$25/Totalnal!$Y$3)*1000</f>
        <v>22.977115677181665</v>
      </c>
      <c r="C24" s="25">
        <f>(+Totalnoaseg!$Y$25/Totalnoaseg!$Y$3)*1000</f>
        <v>0</v>
      </c>
      <c r="D24" s="25">
        <f>(+Totalaseg!$Y$25/Totalaseg!$Y$3)*1000</f>
        <v>40.81611887692079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f>(+Totalnal!$Y$28/Totalnal!$Y$3)*1000</f>
        <v>135.76168044430594</v>
      </c>
      <c r="C27" s="25">
        <f>(+Totalnoaseg!$Y$28/Totalnoaseg!$Y$3)*1000</f>
        <v>195.53200022017597</v>
      </c>
      <c r="D27" s="25">
        <f>(+Totalaseg!$Y$28/Totalaseg!$Y$3)*1000</f>
        <v>89.357121198862842</v>
      </c>
    </row>
    <row r="28" spans="1:4" x14ac:dyDescent="0.2">
      <c r="A28" s="16" t="s">
        <v>55</v>
      </c>
      <c r="B28" s="25">
        <f>(+Totalnal!$Y$30/Totalnal!$Y$29)*100</f>
        <v>10.594130279169649</v>
      </c>
      <c r="C28" s="25">
        <f>(+Totalnoaseg!$Y$30/Totalnoaseg!$Y$29)*100</f>
        <v>6.7244471010161382</v>
      </c>
      <c r="D28" s="25">
        <f>(+Totalaseg!$Y$30/Totalaseg!$Y$29)*100</f>
        <v>13.165210484511517</v>
      </c>
    </row>
    <row r="29" spans="1:4" x14ac:dyDescent="0.2">
      <c r="A29" s="16" t="s">
        <v>59</v>
      </c>
      <c r="B29" s="25">
        <f>(+Totalnal!$Y$31/Totalnal!$Y$3)*1000</f>
        <v>40.785325439448648</v>
      </c>
      <c r="C29" s="25">
        <f>(+Totalnoaseg!$Y$31/Totalnoaseg!$Y$3)*1000</f>
        <v>24.022772487438175</v>
      </c>
      <c r="D29" s="25">
        <f>(+Totalaseg!$Y$31/Totalaseg!$Y$3)*1000</f>
        <v>53.799458281355882</v>
      </c>
    </row>
    <row r="30" spans="1:4" x14ac:dyDescent="0.2">
      <c r="A30" s="16" t="s">
        <v>60</v>
      </c>
      <c r="B30" s="25">
        <f>(+Totalnal!$Y$32/Totalnal!$Y$3)*1000</f>
        <v>218.17319500705685</v>
      </c>
      <c r="C30" s="25">
        <f>(+Totalnoaseg!$Y$32/Totalnoaseg!$Y$3)*1000</f>
        <v>220.21792180082986</v>
      </c>
      <c r="D30" s="25">
        <f>(+Totalaseg!$Y$32/Totalaseg!$Y$3)*1000</f>
        <v>216.58570733762178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f>(+Totalnal!$Y$35/Totalnal!$Y$2)*1000</f>
        <v>163.3673634306648</v>
      </c>
      <c r="C33" s="25">
        <f>(+Totalnoaseg!$Y$35/Totalnoaseg!$Y$2)*1000</f>
        <v>160.81308167660652</v>
      </c>
      <c r="D33" s="25">
        <f>(+Totalaseg!$Y$35/Totalaseg!$Y$2)*1000</f>
        <v>165.45410496795461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f>(+Totalnal!$Y$38/Totalnal!$Y$2)*1000</f>
        <v>172.32652731386705</v>
      </c>
      <c r="C36" s="25">
        <f>(+Totalnoaseg!$Y$38/Totalnoaseg!$Y$2)*1000</f>
        <v>151.66501418339868</v>
      </c>
      <c r="D36" s="25">
        <f>(+Totalaseg!$Y$38/Totalaseg!$Y$2)*1000</f>
        <v>189.2061208058947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f>(+Totalnal!$Y$41/Totalnal!$Y$2)*1000</f>
        <v>3.3866232087059585</v>
      </c>
      <c r="C39" s="25">
        <f>(+Totalnoaseg!$Y$41/Totalnoaseg!$Y$2)*1000</f>
        <v>4.3823257179315904</v>
      </c>
      <c r="D39" s="25">
        <f>(+Totalaseg!$Y$41/Totalaseg!$Y$2)*1000</f>
        <v>2.5731758349056255</v>
      </c>
    </row>
    <row r="40" spans="1:4" x14ac:dyDescent="0.2">
      <c r="A40" s="18" t="s">
        <v>16</v>
      </c>
      <c r="B40" s="25">
        <f>(+Totalnal!$Y$42/Totalnal!$Y$2)*100000</f>
        <v>5.6567180260747767</v>
      </c>
      <c r="C40" s="25">
        <f>(+Totalnoaseg!$Y$42/Totalnoaseg!$Y$2)*100000</f>
        <v>0</v>
      </c>
      <c r="D40" s="25">
        <f>(+Totalaseg!$Y$42/Totalaseg!$Y$2)*100000</f>
        <v>10.278020453260703</v>
      </c>
    </row>
    <row r="41" spans="1:4" x14ac:dyDescent="0.2">
      <c r="A41" s="18" t="s">
        <v>14</v>
      </c>
      <c r="B41" s="25">
        <f>+Totalnal!$Y$43/Totalnal!$Y$42</f>
        <v>0.8214285714285714</v>
      </c>
      <c r="C41" s="25" t="s">
        <v>108</v>
      </c>
      <c r="D41" s="25">
        <f>+Totalaseg!$Y$43/Totalaseg!$Y$42</f>
        <v>0.8214285714285714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106</v>
      </c>
      <c r="B46" s="40"/>
      <c r="C46" s="40"/>
      <c r="D46" s="40"/>
    </row>
    <row r="47" spans="1:4" x14ac:dyDescent="0.2">
      <c r="B47" s="40"/>
      <c r="C47" s="40"/>
      <c r="D47" s="40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2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107</v>
      </c>
      <c r="B1" s="2"/>
      <c r="C1" s="2"/>
      <c r="D1" s="2"/>
    </row>
    <row r="2" spans="1:4" s="4" customFormat="1" x14ac:dyDescent="0.2">
      <c r="A2" s="20" t="s">
        <v>37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5" t="s">
        <v>3</v>
      </c>
      <c r="B4" s="45" t="s">
        <v>0</v>
      </c>
      <c r="C4" s="48" t="s">
        <v>2</v>
      </c>
      <c r="D4" s="48"/>
    </row>
    <row r="5" spans="1:4" s="9" customFormat="1" ht="25.5" customHeight="1" x14ac:dyDescent="0.2">
      <c r="A5" s="46"/>
      <c r="B5" s="47"/>
      <c r="C5" s="21" t="s">
        <v>50</v>
      </c>
      <c r="D5" s="21" t="s">
        <v>51</v>
      </c>
    </row>
    <row r="6" spans="1:4" x14ac:dyDescent="0.2">
      <c r="A6" s="14"/>
      <c r="B6" s="37"/>
      <c r="C6" s="38"/>
      <c r="D6" s="38"/>
    </row>
    <row r="7" spans="1:4" x14ac:dyDescent="0.2">
      <c r="A7" s="15" t="s">
        <v>53</v>
      </c>
      <c r="B7" s="37"/>
      <c r="C7" s="38"/>
      <c r="D7" s="38"/>
    </row>
    <row r="8" spans="1:4" x14ac:dyDescent="0.2">
      <c r="A8" s="16" t="s">
        <v>4</v>
      </c>
      <c r="B8" s="25">
        <f>+Totalnal!$Z$8/Totalnal!$Z$9</f>
        <v>5.5945132424871993</v>
      </c>
      <c r="C8" s="25">
        <f>+Totalnoaseg!$Z$8/Totalnoaseg!$Z$9</f>
        <v>5.7529563046821819</v>
      </c>
      <c r="D8" s="25">
        <f>+Totalaseg!$Z$8/Totalaseg!$Z$9</f>
        <v>5.3017980249673933</v>
      </c>
    </row>
    <row r="9" spans="1:4" x14ac:dyDescent="0.2">
      <c r="A9" s="16" t="s">
        <v>52</v>
      </c>
      <c r="B9" s="25">
        <f>(+Totalnal!$Z$10/Totalnal!$Z$9)*100</f>
        <v>45.845670630960754</v>
      </c>
      <c r="C9" s="25">
        <f>(+Totalnoaseg!$Z$10/Totalnoaseg!$Z$9)*100</f>
        <v>42.72459090794483</v>
      </c>
      <c r="D9" s="25">
        <f>(+Totalaseg!$Z$10/Totalaseg!$Z$9)*100</f>
        <v>51.61170113657537</v>
      </c>
    </row>
    <row r="10" spans="1:4" x14ac:dyDescent="0.2">
      <c r="A10" s="16" t="s">
        <v>57</v>
      </c>
      <c r="B10" s="25">
        <f>(+Totalnal!$Z$9/Totalnal!$Z$3)*1000</f>
        <v>43.745343975130659</v>
      </c>
      <c r="C10" s="25">
        <f>(+Totalnoaseg!$Z$9/Totalnoaseg!$Z$3)*1000</f>
        <v>50.320298513901172</v>
      </c>
      <c r="D10" s="25">
        <f>(+Totalaseg!$Z$9/Totalaseg!$Z$3)*1000</f>
        <v>35.238964432742627</v>
      </c>
    </row>
    <row r="11" spans="1:4" x14ac:dyDescent="0.2">
      <c r="A11" s="16" t="s">
        <v>5</v>
      </c>
      <c r="B11" s="25">
        <f>+Totalnal!$Z$12/Totalnal!$Z$13</f>
        <v>2.0160857908847185</v>
      </c>
      <c r="C11" s="25">
        <f>+Totalnoaseg!$Z$12/Totalnoaseg!$Z$13</f>
        <v>2.0763468490048345</v>
      </c>
      <c r="D11" s="25">
        <f>+Totalaseg!$Z$12/Totalaseg!$Z$13</f>
        <v>1.6232254400908575</v>
      </c>
    </row>
    <row r="12" spans="1:4" x14ac:dyDescent="0.2">
      <c r="A12" s="16" t="s">
        <v>49</v>
      </c>
      <c r="B12" s="25">
        <f>(+Totalnal!$Z$13/Totalnal!$Z$14)</f>
        <v>0.62888556434185838</v>
      </c>
      <c r="C12" s="25">
        <f>+Totalnoaseg!$Z$13/Totalnoaseg!$Z$14</f>
        <v>0.71867664089642869</v>
      </c>
      <c r="D12" s="25">
        <f>+Totalaseg!$Z$13/Totalaseg!$Z$14</f>
        <v>0.34327485380116957</v>
      </c>
    </row>
    <row r="13" spans="1:4" x14ac:dyDescent="0.2">
      <c r="A13" s="16" t="s">
        <v>98</v>
      </c>
      <c r="B13" s="25">
        <f>(+Totalnal!$Z$15/Totalnal!$Z$14)*100</f>
        <v>28.899812400560425</v>
      </c>
      <c r="C13" s="25">
        <f>(+Totalnoaseg!$Z$15/Totalnoaseg!$Z$14)*100</f>
        <v>25.550095464646784</v>
      </c>
      <c r="D13" s="25">
        <f>(+Totalaseg!$Z$15/Totalaseg!$Z$14)*100</f>
        <v>39.054580896686161</v>
      </c>
    </row>
    <row r="14" spans="1:4" x14ac:dyDescent="0.2">
      <c r="A14" s="16" t="s">
        <v>99</v>
      </c>
      <c r="B14" s="25">
        <f>(+Totalnal!$Z$17/Totalnal!$Z$16)*100</f>
        <v>8.064363464268812</v>
      </c>
      <c r="C14" s="25">
        <f>(+Totalnoaseg!$Z$17/Totalnoaseg!$Z$16)*100</f>
        <v>8.7090003446007334</v>
      </c>
      <c r="D14" s="25">
        <f>(+Totalaseg!$Z$17/Totalaseg!$Z$16)*100</f>
        <v>6.0740884031337661</v>
      </c>
    </row>
    <row r="15" spans="1:4" x14ac:dyDescent="0.2">
      <c r="A15" s="16" t="s">
        <v>100</v>
      </c>
      <c r="B15" s="25">
        <f>(+Totalnal!$Z$14/Totalnal!$Z$3)*1000</f>
        <v>30.135617794119437</v>
      </c>
      <c r="C15" s="25">
        <f>(+Totalnoaseg!$Z$14/Totalnoaseg!$Z$3)*1000</f>
        <v>40.535619808391836</v>
      </c>
      <c r="D15" s="25">
        <f>(+Totalaseg!$Z$14/Totalaseg!$Z$3)*1000</f>
        <v>16.841427942982079</v>
      </c>
    </row>
    <row r="16" spans="1:4" x14ac:dyDescent="0.2">
      <c r="A16" s="16" t="s">
        <v>101</v>
      </c>
      <c r="B16" s="25">
        <f>(+Totalnal!$Z$16/Totalnal!$Z$2)*1000</f>
        <v>15.639427195801854</v>
      </c>
      <c r="C16" s="25">
        <f>(+Totalnoaseg!$Z$16/Totalnoaseg!$Z$2)*1000</f>
        <v>20.844897143581058</v>
      </c>
      <c r="D16" s="25">
        <f>(+Totalaseg!$Z$16/Totalaseg!$Z$2)*1000</f>
        <v>8.8308120947704403</v>
      </c>
    </row>
    <row r="17" spans="1:4" x14ac:dyDescent="0.2">
      <c r="A17" s="16" t="s">
        <v>102</v>
      </c>
      <c r="B17" s="25">
        <f>(+Totalnal!$Z$18/Totalnal!$Z$16)*1000</f>
        <v>119.00141978230005</v>
      </c>
      <c r="C17" s="25">
        <f>(+Totalnoaseg!$Z$18/Totalnoaseg!$Z$16)*1000</f>
        <v>109.42639641615237</v>
      </c>
      <c r="D17" s="25">
        <f>(+Totalaseg!$Z$18/Totalaseg!$Z$16)*1000</f>
        <v>148.56369087919526</v>
      </c>
    </row>
    <row r="18" spans="1:4" hidden="1" x14ac:dyDescent="0.2">
      <c r="A18" s="16" t="s">
        <v>103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f>(+Totalnal!$Z$22/Totalnal!$Z$3)*1000</f>
        <v>107.84945859510242</v>
      </c>
      <c r="C21" s="25">
        <f>(+Totalnoaseg!$Z$22/Totalnoaseg!$Z$3)*1000</f>
        <v>90.926968893806034</v>
      </c>
      <c r="D21" s="25">
        <f>(+Totalaseg!$Z$22/Totalaseg!$Z$3)*1000</f>
        <v>129.74301228472191</v>
      </c>
    </row>
    <row r="22" spans="1:4" x14ac:dyDescent="0.2">
      <c r="A22" s="16" t="s">
        <v>6</v>
      </c>
      <c r="B22" s="25">
        <f>(+Totalnal!$Z$23/Totalnal!$Z$22)*1000</f>
        <v>7.4913574021113822</v>
      </c>
      <c r="C22" s="25">
        <f>(+Totalnoaseg!$Z$23/Totalnoaseg!$Z$22)*1000</f>
        <v>5.6512153601428849</v>
      </c>
      <c r="D22" s="25">
        <f>(+Totalaseg!$Z$23/Totalaseg!$Z$22)*1000</f>
        <v>9.1598031401424578</v>
      </c>
    </row>
    <row r="23" spans="1:4" x14ac:dyDescent="0.2">
      <c r="A23" s="16" t="s">
        <v>7</v>
      </c>
      <c r="B23" s="25">
        <f>(+Totalnal!$Z$24/Totalnal!$Z$22)*1000</f>
        <v>10.656439316023809</v>
      </c>
      <c r="C23" s="25">
        <f>(+Totalnoaseg!$Z$24/Totalnoaseg!$Z$22)*1000</f>
        <v>0.32093321798342311</v>
      </c>
      <c r="D23" s="25">
        <f>(+Totalaseg!$Z$24/Totalaseg!$Z$22)*1000</f>
        <v>20.027580622714794</v>
      </c>
    </row>
    <row r="24" spans="1:4" x14ac:dyDescent="0.2">
      <c r="A24" s="16" t="s">
        <v>58</v>
      </c>
      <c r="B24" s="25">
        <f>(+Totalnal!$Z$25/Totalnal!$Z$3)*1000</f>
        <v>129.23300197583626</v>
      </c>
      <c r="C24" s="25">
        <f>(+Totalnoaseg!$Z$25/Totalnoaseg!$Z$3)*1000</f>
        <v>175.70425707111781</v>
      </c>
      <c r="D24" s="25">
        <f>(+Totalaseg!$Z$25/Totalaseg!$Z$3)*1000</f>
        <v>69.11058876056282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f>(+Totalnal!$Z$28/Totalnal!$Z$3)*1000</f>
        <v>226.22788455276756</v>
      </c>
      <c r="C27" s="25">
        <f>(+Totalnoaseg!$Z$28/Totalnoaseg!$Z$3)*1000</f>
        <v>306.07571199650835</v>
      </c>
      <c r="D27" s="25">
        <f>(+Totalaseg!$Z$28/Totalaseg!$Z$3)*1000</f>
        <v>122.92436787193948</v>
      </c>
    </row>
    <row r="28" spans="1:4" x14ac:dyDescent="0.2">
      <c r="A28" s="16" t="s">
        <v>55</v>
      </c>
      <c r="B28" s="25">
        <f>(+Totalnal!$Z$30/Totalnal!$Z$29)*100</f>
        <v>10.699630693475584</v>
      </c>
      <c r="C28" s="25">
        <f>(+Totalnoaseg!$Z$30/Totalnoaseg!$Z$29)*100</f>
        <v>6.4053537284894837</v>
      </c>
      <c r="D28" s="25">
        <f>(+Totalaseg!$Z$30/Totalaseg!$Z$29)*100</f>
        <v>18.461981566820278</v>
      </c>
    </row>
    <row r="29" spans="1:4" x14ac:dyDescent="0.2">
      <c r="A29" s="16" t="s">
        <v>59</v>
      </c>
      <c r="B29" s="25">
        <f>(+Totalnal!$Z$31/Totalnal!$Z$3)*1000</f>
        <v>69.431215350408579</v>
      </c>
      <c r="C29" s="25">
        <f>(+Totalnoaseg!$Z$31/Totalnoaseg!$Z$3)*1000</f>
        <v>53.072239399825676</v>
      </c>
      <c r="D29" s="25">
        <f>(+Totalaseg!$Z$31/Totalaseg!$Z$3)*1000</f>
        <v>90.59572037320342</v>
      </c>
    </row>
    <row r="30" spans="1:4" x14ac:dyDescent="0.2">
      <c r="A30" s="16" t="s">
        <v>60</v>
      </c>
      <c r="B30" s="25">
        <f>(+Totalnal!$Z$32/Totalnal!$Z$3)*1000</f>
        <v>205.91706067699405</v>
      </c>
      <c r="C30" s="25">
        <f>(+Totalnoaseg!$Z$32/Totalnoaseg!$Z$3)*1000</f>
        <v>220.99265260964944</v>
      </c>
      <c r="D30" s="25">
        <f>(+Totalaseg!$Z$32/Totalaseg!$Z$3)*1000</f>
        <v>186.41293999461601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f>(+Totalnal!$Z$35/Totalnal!$Z$2)*1000</f>
        <v>290.29419220656183</v>
      </c>
      <c r="C33" s="25">
        <f>(+Totalnoaseg!$Z$35/Totalnoaseg!$Z$2)*1000</f>
        <v>334.4502069405064</v>
      </c>
      <c r="D33" s="25">
        <f>(+Totalaseg!$Z$35/Totalaseg!$Z$2)*1000</f>
        <v>232.53930902888399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f>(+Totalnal!$Z$38/Totalnal!$Z$2)*1000</f>
        <v>345.81119814073634</v>
      </c>
      <c r="C36" s="25">
        <f>(+Totalnoaseg!$Z$38/Totalnoaseg!$Z$2)*1000</f>
        <v>351.12168415223613</v>
      </c>
      <c r="D36" s="25">
        <f>(+Totalaseg!$Z$38/Totalaseg!$Z$2)*1000</f>
        <v>338.86522484448494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f>(+Totalnal!$Z$41/Totalnal!$Z$2)*1000</f>
        <v>9.4436086886529029</v>
      </c>
      <c r="C39" s="25">
        <f>(+Totalnoaseg!$Z$41/Totalnoaseg!$Z$2)*1000</f>
        <v>8.7536683127002313</v>
      </c>
      <c r="D39" s="25">
        <f>(+Totalaseg!$Z$41/Totalaseg!$Z$2)*1000</f>
        <v>10.346032198854274</v>
      </c>
    </row>
    <row r="40" spans="1:4" x14ac:dyDescent="0.2">
      <c r="A40" s="18" t="s">
        <v>16</v>
      </c>
      <c r="B40" s="25">
        <f>(+Totalnal!$Z$42/Totalnal!$Z$2)*100000</f>
        <v>6.0322447537049273</v>
      </c>
      <c r="C40" s="25">
        <f>(+Totalnoaseg!$Z$42/Totalnoaseg!$Z$2)*100000</f>
        <v>4.1139955516606834</v>
      </c>
      <c r="D40" s="25">
        <f>(+Totalaseg!$Z$42/Totalaseg!$Z$2)*100000</f>
        <v>8.5412632699201474</v>
      </c>
    </row>
    <row r="41" spans="1:4" x14ac:dyDescent="0.2">
      <c r="A41" s="18" t="s">
        <v>14</v>
      </c>
      <c r="B41" s="25">
        <f>+Totalnal!$Z$43/Totalnal!$Z$42</f>
        <v>0.8404907975460123</v>
      </c>
      <c r="C41" s="25">
        <f>+Totalnoaseg!$Z$43/Totalnoaseg!$Z$42</f>
        <v>1</v>
      </c>
      <c r="D41" s="25">
        <f>+Totalaseg!$Z$43/Totalaseg!$Z$42</f>
        <v>0.74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106</v>
      </c>
      <c r="B46" s="40"/>
      <c r="C46" s="40"/>
      <c r="D46" s="40"/>
    </row>
    <row r="47" spans="1:4" x14ac:dyDescent="0.2">
      <c r="B47" s="40"/>
      <c r="C47" s="40"/>
      <c r="D47" s="40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1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107</v>
      </c>
      <c r="B1" s="2"/>
      <c r="C1" s="2"/>
      <c r="D1" s="2"/>
    </row>
    <row r="2" spans="1:4" s="4" customFormat="1" x14ac:dyDescent="0.2">
      <c r="A2" s="20" t="s">
        <v>38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5" t="s">
        <v>3</v>
      </c>
      <c r="B4" s="45" t="s">
        <v>0</v>
      </c>
      <c r="C4" s="48" t="s">
        <v>2</v>
      </c>
      <c r="D4" s="48"/>
    </row>
    <row r="5" spans="1:4" s="9" customFormat="1" ht="24.75" customHeight="1" x14ac:dyDescent="0.2">
      <c r="A5" s="46"/>
      <c r="B5" s="47"/>
      <c r="C5" s="21" t="s">
        <v>50</v>
      </c>
      <c r="D5" s="21" t="s">
        <v>51</v>
      </c>
    </row>
    <row r="6" spans="1:4" x14ac:dyDescent="0.2">
      <c r="A6" s="14"/>
      <c r="B6" s="37"/>
      <c r="C6" s="38"/>
      <c r="D6" s="38"/>
    </row>
    <row r="7" spans="1:4" x14ac:dyDescent="0.2">
      <c r="A7" s="15" t="s">
        <v>53</v>
      </c>
      <c r="B7" s="37"/>
      <c r="C7" s="38"/>
      <c r="D7" s="38"/>
    </row>
    <row r="8" spans="1:4" x14ac:dyDescent="0.2">
      <c r="A8" s="16" t="s">
        <v>4</v>
      </c>
      <c r="B8" s="25">
        <f>+Totalnal!$AA$8/Totalnal!$AA$9</f>
        <v>4.6330309796260121</v>
      </c>
      <c r="C8" s="25">
        <f>+Totalnoaseg!$AA$8/Totalnoaseg!$AA$9</f>
        <v>3.4837200317657917</v>
      </c>
      <c r="D8" s="25">
        <f>+Totalaseg!$AA$8/Totalaseg!$AA$9</f>
        <v>6.7690374566197296</v>
      </c>
    </row>
    <row r="9" spans="1:4" x14ac:dyDescent="0.2">
      <c r="A9" s="16" t="s">
        <v>52</v>
      </c>
      <c r="B9" s="25">
        <f>(+Totalnal!$AA$10/Totalnal!$AA$9)*100</f>
        <v>41.804353893385432</v>
      </c>
      <c r="C9" s="25">
        <f>(+Totalnoaseg!$AA$10/Totalnoaseg!$AA$9)*100</f>
        <v>35.609881736816121</v>
      </c>
      <c r="D9" s="25">
        <f>(+Totalaseg!$AA$10/Totalaseg!$AA$9)*100</f>
        <v>53.316845506402331</v>
      </c>
    </row>
    <row r="10" spans="1:4" x14ac:dyDescent="0.2">
      <c r="A10" s="16" t="s">
        <v>57</v>
      </c>
      <c r="B10" s="25">
        <f>(+Totalnal!$AA$9/Totalnal!$AA$3)*1000</f>
        <v>45.910411271691487</v>
      </c>
      <c r="C10" s="25">
        <f>(+Totalnoaseg!$AA$9/Totalnoaseg!$AA$3)*1000</f>
        <v>62.573027158716393</v>
      </c>
      <c r="D10" s="25">
        <f>(+Totalaseg!$AA$9/Totalaseg!$AA$3)*1000</f>
        <v>30.711275542705934</v>
      </c>
    </row>
    <row r="11" spans="1:4" x14ac:dyDescent="0.2">
      <c r="A11" s="16" t="s">
        <v>5</v>
      </c>
      <c r="B11" s="25">
        <f>+Totalnal!$AA$12/Totalnal!$AA$13</f>
        <v>1.6777891854893909</v>
      </c>
      <c r="C11" s="25">
        <f>+Totalnoaseg!$AA$12/Totalnoaseg!$AA$13</f>
        <v>1.8459028977163692</v>
      </c>
      <c r="D11" s="25">
        <f>+Totalaseg!$AA$12/Totalaseg!$AA$13</f>
        <v>1.4313642756680731</v>
      </c>
    </row>
    <row r="12" spans="1:4" x14ac:dyDescent="0.2">
      <c r="A12" s="16" t="s">
        <v>49</v>
      </c>
      <c r="B12" s="25">
        <f>(+Totalnal!$AA$13/Totalnal!$AA$14)</f>
        <v>0.39103379056540649</v>
      </c>
      <c r="C12" s="25">
        <f>+Totalnoaseg!$AA$13/Totalnoaseg!$AA$14</f>
        <v>0.37837641591635202</v>
      </c>
      <c r="D12" s="25">
        <f>+Totalaseg!$AA$13/Totalaseg!$AA$14</f>
        <v>0.40621607724390102</v>
      </c>
    </row>
    <row r="13" spans="1:4" x14ac:dyDescent="0.2">
      <c r="A13" s="16" t="s">
        <v>98</v>
      </c>
      <c r="B13" s="25">
        <f>(+Totalnal!$AA$15/Totalnal!$AA$14)*100</f>
        <v>44.991635998661764</v>
      </c>
      <c r="C13" s="25">
        <f>(+Totalnoaseg!$AA$15/Totalnoaseg!$AA$14)*100</f>
        <v>38.567383096137092</v>
      </c>
      <c r="D13" s="25">
        <f>(+Totalaseg!$AA$15/Totalaseg!$AA$14)*100</f>
        <v>54.556361766554303</v>
      </c>
    </row>
    <row r="14" spans="1:4" x14ac:dyDescent="0.2">
      <c r="A14" s="16" t="s">
        <v>99</v>
      </c>
      <c r="B14" s="25">
        <f>(+Totalnal!$AA$17/Totalnal!$AA$16)*100</f>
        <v>5.3790110060455749</v>
      </c>
      <c r="C14" s="25">
        <f>(+Totalnoaseg!$AA$17/Totalnoaseg!$AA$16)*100</f>
        <v>5.9781032482598606</v>
      </c>
      <c r="D14" s="25">
        <f>(+Totalaseg!$AA$17/Totalaseg!$AA$16)*100</f>
        <v>4.4386274398224543</v>
      </c>
    </row>
    <row r="15" spans="1:4" x14ac:dyDescent="0.2">
      <c r="A15" s="16" t="s">
        <v>100</v>
      </c>
      <c r="B15" s="25">
        <f>(+Totalnal!$AA$14/Totalnal!$AA$3)*1000</f>
        <v>28.724438869191847</v>
      </c>
      <c r="C15" s="25">
        <f>(+Totalnoaseg!$AA$14/Totalnoaseg!$AA$3)*1000</f>
        <v>36.99236891373193</v>
      </c>
      <c r="D15" s="25">
        <f>(+Totalaseg!$AA$14/Totalaseg!$AA$3)*1000</f>
        <v>21.44239721664135</v>
      </c>
    </row>
    <row r="16" spans="1:4" x14ac:dyDescent="0.2">
      <c r="A16" s="16" t="s">
        <v>101</v>
      </c>
      <c r="B16" s="25">
        <f>(+Totalnal!$AA$16/Totalnal!$AA$2)*1000</f>
        <v>15.399788494611592</v>
      </c>
      <c r="C16" s="25">
        <f>(+Totalnoaseg!$AA$16/Totalnoaseg!$AA$2)*1000</f>
        <v>20.292200626774758</v>
      </c>
      <c r="D16" s="25">
        <f>(+Totalaseg!$AA$16/Totalaseg!$AA$2)*1000</f>
        <v>11.171838296016524</v>
      </c>
    </row>
    <row r="17" spans="1:4" x14ac:dyDescent="0.2">
      <c r="A17" s="16" t="s">
        <v>102</v>
      </c>
      <c r="B17" s="25">
        <f>(+Totalnal!$AA$18/Totalnal!$AA$16)*1000</f>
        <v>140.68693668755674</v>
      </c>
      <c r="C17" s="25">
        <f>(+Totalnoaseg!$AA$18/Totalnoaseg!$AA$16)*1000</f>
        <v>127.10266821345709</v>
      </c>
      <c r="D17" s="25">
        <f>(+Totalaseg!$AA$18/Totalaseg!$AA$16)*1000</f>
        <v>162.0099015535196</v>
      </c>
    </row>
    <row r="18" spans="1:4" hidden="1" x14ac:dyDescent="0.2">
      <c r="A18" s="16" t="s">
        <v>103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f>(+Totalnal!$AA$22/Totalnal!$AA$3)*1000</f>
        <v>113.88037153733889</v>
      </c>
      <c r="C21" s="25">
        <f>(+Totalnoaseg!$AA$22/Totalnoaseg!$AA$3)*1000</f>
        <v>57.46683391844595</v>
      </c>
      <c r="D21" s="25">
        <f>(+Totalaseg!$AA$22/Totalaseg!$AA$3)*1000</f>
        <v>165.33909932866172</v>
      </c>
    </row>
    <row r="22" spans="1:4" x14ac:dyDescent="0.2">
      <c r="A22" s="16" t="s">
        <v>6</v>
      </c>
      <c r="B22" s="25">
        <f>(+Totalnal!$AA$23/Totalnal!$AA$22)*1000</f>
        <v>2.7566497142085602</v>
      </c>
      <c r="C22" s="25">
        <f>(+Totalnoaseg!$AA$23/Totalnoaseg!$AA$22)*1000</f>
        <v>2.9914230292832267</v>
      </c>
      <c r="D22" s="25">
        <f>(+Totalaseg!$AA$23/Totalaseg!$AA$22)*1000</f>
        <v>2.6822166075146523</v>
      </c>
    </row>
    <row r="23" spans="1:4" x14ac:dyDescent="0.2">
      <c r="A23" s="16" t="s">
        <v>7</v>
      </c>
      <c r="B23" s="25">
        <f>(+Totalnal!$AA$24/Totalnal!$AA$22)*1000</f>
        <v>17.029344254916964</v>
      </c>
      <c r="C23" s="25">
        <f>(+Totalnoaseg!$AA$24/Totalnoaseg!$AA$22)*1000</f>
        <v>0.16359344691392649</v>
      </c>
      <c r="D23" s="25">
        <f>(+Totalaseg!$AA$24/Totalaseg!$AA$22)*1000</f>
        <v>22.37650318976312</v>
      </c>
    </row>
    <row r="24" spans="1:4" x14ac:dyDescent="0.2">
      <c r="A24" s="16" t="s">
        <v>58</v>
      </c>
      <c r="B24" s="25">
        <f>(+Totalnal!$AA$25/Totalnal!$AA$3)*1000</f>
        <v>73.161309170678322</v>
      </c>
      <c r="C24" s="25">
        <f>(+Totalnoaseg!$AA$25/Totalnoaseg!$AA$3)*1000</f>
        <v>69.168638679749549</v>
      </c>
      <c r="D24" s="25">
        <f>(+Totalaseg!$AA$25/Totalaseg!$AA$3)*1000</f>
        <v>76.803302788258932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f>(+Totalnal!$AA$28/Totalnal!$AA$3)*1000</f>
        <v>179.36261024328803</v>
      </c>
      <c r="C27" s="25">
        <f>(+Totalnoaseg!$AA$28/Totalnoaseg!$AA$3)*1000</f>
        <v>205.6941709889791</v>
      </c>
      <c r="D27" s="25">
        <f>(+Totalaseg!$AA$28/Totalaseg!$AA$3)*1000</f>
        <v>155.34375459401187</v>
      </c>
    </row>
    <row r="28" spans="1:4" x14ac:dyDescent="0.2">
      <c r="A28" s="16" t="s">
        <v>55</v>
      </c>
      <c r="B28" s="25">
        <f>(+Totalnal!$AA$30/Totalnal!$AA$29)*100</f>
        <v>6.3836380539200501</v>
      </c>
      <c r="C28" s="25">
        <f>(+Totalnoaseg!$AA$30/Totalnoaseg!$AA$29)*100</f>
        <v>4.1383840595576968</v>
      </c>
      <c r="D28" s="25">
        <f>(+Totalaseg!$AA$30/Totalaseg!$AA$29)*100</f>
        <v>8.3887368009385987</v>
      </c>
    </row>
    <row r="29" spans="1:4" x14ac:dyDescent="0.2">
      <c r="A29" s="16" t="s">
        <v>59</v>
      </c>
      <c r="B29" s="25">
        <f>(+Totalnal!$AA$31/Totalnal!$AA$3)*1000</f>
        <v>46.993143549798639</v>
      </c>
      <c r="C29" s="25">
        <f>(+Totalnoaseg!$AA$31/Totalnoaseg!$AA$3)*1000</f>
        <v>50.21045251992382</v>
      </c>
      <c r="D29" s="25">
        <f>(+Totalaseg!$AA$31/Totalaseg!$AA$3)*1000</f>
        <v>44.058411329445782</v>
      </c>
    </row>
    <row r="30" spans="1:4" x14ac:dyDescent="0.2">
      <c r="A30" s="16" t="s">
        <v>60</v>
      </c>
      <c r="B30" s="25">
        <f>(+Totalnal!$AA$32/Totalnal!$AA$3)*1000</f>
        <v>211.04886646259192</v>
      </c>
      <c r="C30" s="25">
        <f>(+Totalnoaseg!$AA$32/Totalnoaseg!$AA$3)*1000</f>
        <v>136.65983512985741</v>
      </c>
      <c r="D30" s="25">
        <f>(+Totalaseg!$AA$32/Totalaseg!$AA$3)*1000</f>
        <v>278.90429754496006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f>(+Totalnal!$AA$35/Totalnal!$AA$2)*1000</f>
        <v>336.15204106792146</v>
      </c>
      <c r="C33" s="25">
        <f>(+Totalnoaseg!$AA$35/Totalnoaseg!$AA$2)*1000</f>
        <v>311.22162225786042</v>
      </c>
      <c r="D33" s="25">
        <f>(+Totalaseg!$AA$35/Totalaseg!$AA$2)*1000</f>
        <v>357.69654024576391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f>(+Totalnal!$AA$38/Totalnal!$AA$2)*1000</f>
        <v>410.39241036001272</v>
      </c>
      <c r="C36" s="25">
        <f>(+Totalnoaseg!$AA$38/Totalnoaseg!$AA$2)*1000</f>
        <v>382.57316050436242</v>
      </c>
      <c r="D36" s="25">
        <f>(+Totalaseg!$AA$38/Totalaseg!$AA$2)*1000</f>
        <v>434.43339459736433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f>(+Totalnal!$AA$41/Totalnal!$AA$2)*1000</f>
        <v>24.143057033815968</v>
      </c>
      <c r="C39" s="25">
        <f>(+Totalnoaseg!$AA$41/Totalnoaseg!$AA$2)*1000</f>
        <v>19.187252637309285</v>
      </c>
      <c r="D39" s="25">
        <f>(+Totalaseg!$AA$41/Totalaseg!$AA$2)*1000</f>
        <v>28.425789889591236</v>
      </c>
    </row>
    <row r="40" spans="1:4" x14ac:dyDescent="0.2">
      <c r="A40" s="18" t="s">
        <v>16</v>
      </c>
      <c r="B40" s="25">
        <f>(+Totalnal!$AA$42/Totalnal!$AA$2)*100000</f>
        <v>12.038278314763806</v>
      </c>
      <c r="C40" s="25">
        <f>(+Totalnoaseg!$AA$42/Totalnoaseg!$AA$2)*100000</f>
        <v>4.4139067488634192</v>
      </c>
      <c r="D40" s="25">
        <f>(+Totalaseg!$AA$42/Totalaseg!$AA$2)*100000</f>
        <v>18.627147446268943</v>
      </c>
    </row>
    <row r="41" spans="1:4" x14ac:dyDescent="0.2">
      <c r="A41" s="18" t="s">
        <v>14</v>
      </c>
      <c r="B41" s="25">
        <f>+Totalnal!$AA$43/Totalnal!$AA$42</f>
        <v>0.87818696883852687</v>
      </c>
      <c r="C41" s="25">
        <f>+Totalnoaseg!$AA$43/Totalnoaseg!$AA$42</f>
        <v>0.83333333333333337</v>
      </c>
      <c r="D41" s="25">
        <f>+Totalaseg!$AA$43/Totalaseg!$AA$42</f>
        <v>0.88737201365187712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106</v>
      </c>
      <c r="B46" s="40"/>
      <c r="C46" s="40"/>
      <c r="D46" s="40"/>
    </row>
    <row r="47" spans="1:4" x14ac:dyDescent="0.2">
      <c r="B47" s="40"/>
      <c r="C47" s="40"/>
      <c r="D47" s="40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0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107</v>
      </c>
      <c r="B1" s="2"/>
      <c r="C1" s="2"/>
      <c r="D1" s="2"/>
    </row>
    <row r="2" spans="1:4" s="4" customFormat="1" x14ac:dyDescent="0.2">
      <c r="A2" s="20" t="s">
        <v>39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5" t="s">
        <v>3</v>
      </c>
      <c r="B4" s="45" t="s">
        <v>0</v>
      </c>
      <c r="C4" s="48" t="s">
        <v>2</v>
      </c>
      <c r="D4" s="48"/>
    </row>
    <row r="5" spans="1:4" s="9" customFormat="1" ht="25.5" customHeight="1" x14ac:dyDescent="0.2">
      <c r="A5" s="46"/>
      <c r="B5" s="47"/>
      <c r="C5" s="21" t="s">
        <v>50</v>
      </c>
      <c r="D5" s="21" t="s">
        <v>51</v>
      </c>
    </row>
    <row r="6" spans="1:4" x14ac:dyDescent="0.2">
      <c r="A6" s="14"/>
      <c r="B6" s="37"/>
      <c r="C6" s="38"/>
      <c r="D6" s="38"/>
    </row>
    <row r="7" spans="1:4" x14ac:dyDescent="0.2">
      <c r="A7" s="15" t="s">
        <v>53</v>
      </c>
      <c r="B7" s="37"/>
      <c r="C7" s="38"/>
      <c r="D7" s="38"/>
    </row>
    <row r="8" spans="1:4" x14ac:dyDescent="0.2">
      <c r="A8" s="16" t="s">
        <v>4</v>
      </c>
      <c r="B8" s="25">
        <f>+Totalnal!$AB$8/Totalnal!$AB$9</f>
        <v>5.4178784224712722</v>
      </c>
      <c r="C8" s="25">
        <f>+Totalnoaseg!$AB$8/Totalnoaseg!$AB$9</f>
        <v>4.3720303777748928</v>
      </c>
      <c r="D8" s="25">
        <f>+Totalaseg!$AB$8/Totalaseg!$AB$9</f>
        <v>6.6776387802971069</v>
      </c>
    </row>
    <row r="9" spans="1:4" x14ac:dyDescent="0.2">
      <c r="A9" s="16" t="s">
        <v>52</v>
      </c>
      <c r="B9" s="25">
        <f>(+Totalnal!$AB$10/Totalnal!$AB$9)*100</f>
        <v>46.105830614271525</v>
      </c>
      <c r="C9" s="25">
        <f>(+Totalnoaseg!$AB$10/Totalnoaseg!$AB$9)*100</f>
        <v>36.252109567700899</v>
      </c>
      <c r="D9" s="25">
        <f>(+Totalaseg!$AB$10/Totalaseg!$AB$9)*100</f>
        <v>57.974980453479283</v>
      </c>
    </row>
    <row r="10" spans="1:4" x14ac:dyDescent="0.2">
      <c r="A10" s="16" t="s">
        <v>57</v>
      </c>
      <c r="B10" s="25">
        <f>(+Totalnal!$AB$9/Totalnal!$AB$3)*1000</f>
        <v>37.02772285939222</v>
      </c>
      <c r="C10" s="25">
        <f>(+Totalnoaseg!$AB$9/Totalnoaseg!$AB$3)*1000</f>
        <v>50.53599779565166</v>
      </c>
      <c r="D10" s="25">
        <f>(+Totalaseg!$AB$9/Totalaseg!$AB$3)*1000</f>
        <v>28.009456202649179</v>
      </c>
    </row>
    <row r="11" spans="1:4" x14ac:dyDescent="0.2">
      <c r="A11" s="16" t="s">
        <v>5</v>
      </c>
      <c r="B11" s="25">
        <f>+Totalnal!$AB$12/Totalnal!$AB$13</f>
        <v>1.5287560072480895</v>
      </c>
      <c r="C11" s="25">
        <f>+Totalnoaseg!$AB$12/Totalnoaseg!$AB$13</f>
        <v>1.4406978177783258</v>
      </c>
      <c r="D11" s="25">
        <f>+Totalaseg!$AB$12/Totalaseg!$AB$13</f>
        <v>1.6846355303360978</v>
      </c>
    </row>
    <row r="12" spans="1:4" x14ac:dyDescent="0.2">
      <c r="A12" s="16" t="s">
        <v>49</v>
      </c>
      <c r="B12" s="25">
        <f>(+Totalnal!$AB$13/Totalnal!$AB$14)</f>
        <v>0.60415526309526646</v>
      </c>
      <c r="C12" s="25">
        <f>+Totalnoaseg!$AB$13/Totalnoaseg!$AB$14</f>
        <v>0.66109707392615535</v>
      </c>
      <c r="D12" s="25">
        <f>+Totalaseg!$AB$13/Totalaseg!$AB$14</f>
        <v>0.51876592131333144</v>
      </c>
    </row>
    <row r="13" spans="1:4" x14ac:dyDescent="0.2">
      <c r="A13" s="16" t="s">
        <v>98</v>
      </c>
      <c r="B13" s="25">
        <f>(+Totalnal!$AB$15/Totalnal!$AB$14)*100</f>
        <v>42.476022751612362</v>
      </c>
      <c r="C13" s="25">
        <f>(+Totalnoaseg!$AB$15/Totalnoaseg!$AB$14)*100</f>
        <v>35.455212323742771</v>
      </c>
      <c r="D13" s="25">
        <f>(+Totalaseg!$AB$15/Totalaseg!$AB$14)*100</f>
        <v>51.786017548825356</v>
      </c>
    </row>
    <row r="14" spans="1:4" x14ac:dyDescent="0.2">
      <c r="A14" s="16" t="s">
        <v>99</v>
      </c>
      <c r="B14" s="25">
        <f>(+Totalnal!$AB$17/Totalnal!$AB$16)*100</f>
        <v>5.539970296329475</v>
      </c>
      <c r="C14" s="25">
        <f>(+Totalnoaseg!$AB$17/Totalnoaseg!$AB$16)*100</f>
        <v>6.3057195196417668</v>
      </c>
      <c r="D14" s="25">
        <f>(+Totalaseg!$AB$17/Totalaseg!$AB$16)*100</f>
        <v>4.4863896045704044</v>
      </c>
    </row>
    <row r="15" spans="1:4" x14ac:dyDescent="0.2">
      <c r="A15" s="16" t="s">
        <v>100</v>
      </c>
      <c r="B15" s="25">
        <f>(+Totalnal!$AB$14/Totalnal!$AB$3)*1000</f>
        <v>27.590223557043586</v>
      </c>
      <c r="C15" s="25">
        <f>(+Totalnoaseg!$AB$14/Totalnoaseg!$AB$3)*1000</f>
        <v>40.245758597614582</v>
      </c>
      <c r="D15" s="25">
        <f>(+Totalaseg!$AB$14/Totalaseg!$AB$3)*1000</f>
        <v>19.342730407341588</v>
      </c>
    </row>
    <row r="16" spans="1:4" x14ac:dyDescent="0.2">
      <c r="A16" s="16" t="s">
        <v>101</v>
      </c>
      <c r="B16" s="25">
        <f>(+Totalnal!$AB$16/Totalnal!$AB$2)*1000</f>
        <v>14.876228404937537</v>
      </c>
      <c r="C16" s="25">
        <f>(+Totalnoaseg!$AB$16/Totalnoaseg!$AB$2)*1000</f>
        <v>22.049068939580255</v>
      </c>
      <c r="D16" s="25">
        <f>(+Totalaseg!$AB$16/Totalaseg!$AB$2)*1000</f>
        <v>10.276535148812334</v>
      </c>
    </row>
    <row r="17" spans="1:4" x14ac:dyDescent="0.2">
      <c r="A17" s="16" t="s">
        <v>102</v>
      </c>
      <c r="B17" s="25">
        <f>(+Totalnal!$AB$18/Totalnal!$AB$16)*1000</f>
        <v>146.49095923996322</v>
      </c>
      <c r="C17" s="25">
        <f>(+Totalnoaseg!$AB$18/Totalnoaseg!$AB$16)*1000</f>
        <v>141.74638713616935</v>
      </c>
      <c r="D17" s="25">
        <f>(+Totalaseg!$AB$18/Totalaseg!$AB$16)*1000</f>
        <v>153.01893133191442</v>
      </c>
    </row>
    <row r="18" spans="1:4" hidden="1" x14ac:dyDescent="0.2">
      <c r="A18" s="16" t="s">
        <v>103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f>(+Totalnal!$AB$22/Totalnal!$AB$3)*1000</f>
        <v>102.61286029178571</v>
      </c>
      <c r="C21" s="25">
        <f>(+Totalnoaseg!$AB$22/Totalnoaseg!$AB$3)*1000</f>
        <v>0</v>
      </c>
      <c r="D21" s="25">
        <f>(+Totalaseg!$AB$22/Totalaseg!$AB$3)*1000</f>
        <v>171.11828684617683</v>
      </c>
    </row>
    <row r="22" spans="1:4" x14ac:dyDescent="0.2">
      <c r="A22" s="16" t="s">
        <v>6</v>
      </c>
      <c r="B22" s="25">
        <f>(+Totalnal!$AB$23/Totalnal!$AB$22)*1000</f>
        <v>9.2144667127390001</v>
      </c>
      <c r="C22" s="25" t="s">
        <v>108</v>
      </c>
      <c r="D22" s="25">
        <f>(+Totalaseg!$AB$23/Totalaseg!$AB$22)*1000</f>
        <v>9.2144667127390001</v>
      </c>
    </row>
    <row r="23" spans="1:4" x14ac:dyDescent="0.2">
      <c r="A23" s="16" t="s">
        <v>7</v>
      </c>
      <c r="B23" s="25">
        <f>(+Totalnal!$AB$24/Totalnal!$AB$22)*1000</f>
        <v>3.359440989019427</v>
      </c>
      <c r="C23" s="25" t="s">
        <v>108</v>
      </c>
      <c r="D23" s="25">
        <f>(+Totalaseg!$AB$24/Totalaseg!$AB$22)*1000</f>
        <v>3.359440989019427</v>
      </c>
    </row>
    <row r="24" spans="1:4" x14ac:dyDescent="0.2">
      <c r="A24" s="16" t="s">
        <v>58</v>
      </c>
      <c r="B24" s="25">
        <f>(+Totalnal!$AB$25/Totalnal!$AB$3)*1000</f>
        <v>47.927499413972853</v>
      </c>
      <c r="C24" s="25">
        <f>(+Totalnoaseg!$AB$25/Totalnoaseg!$AB$3)*1000</f>
        <v>0</v>
      </c>
      <c r="D24" s="25">
        <f>(+Totalaseg!$AB$25/Totalaseg!$AB$3)*1000</f>
        <v>79.924402937598472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f>(+Totalnal!$AB$28/Totalnal!$AB$3)*1000</f>
        <v>167.28924526926716</v>
      </c>
      <c r="C27" s="25">
        <f>(+Totalnoaseg!$AB$28/Totalnoaseg!$AB$3)*1000</f>
        <v>221.04660622203562</v>
      </c>
      <c r="D27" s="25">
        <f>(+Totalaseg!$AB$28/Totalaseg!$AB$3)*1000</f>
        <v>131.40026476491437</v>
      </c>
    </row>
    <row r="28" spans="1:4" x14ac:dyDescent="0.2">
      <c r="A28" s="16" t="s">
        <v>55</v>
      </c>
      <c r="B28" s="25">
        <f>(+Totalnal!$AB$30/Totalnal!$AB$29)*100</f>
        <v>11.43389199255121</v>
      </c>
      <c r="C28" s="25">
        <f>(+Totalnoaseg!$AB$30/Totalnoaseg!$AB$29)*100</f>
        <v>10.537021969080554</v>
      </c>
      <c r="D28" s="25">
        <f>(+Totalaseg!$AB$30/Totalaseg!$AB$29)*100</f>
        <v>12.190934065934066</v>
      </c>
    </row>
    <row r="29" spans="1:4" x14ac:dyDescent="0.2">
      <c r="A29" s="16" t="s">
        <v>59</v>
      </c>
      <c r="B29" s="25">
        <f>(+Totalnal!$AB$31/Totalnal!$AB$3)*1000</f>
        <v>37.144599981483516</v>
      </c>
      <c r="C29" s="25">
        <f>(+Totalnoaseg!$AB$31/Totalnoaseg!$AB$3)*1000</f>
        <v>42.645283613031893</v>
      </c>
      <c r="D29" s="25">
        <f>(+Totalaseg!$AB$31/Totalaseg!$AB$3)*1000</f>
        <v>33.472285639514581</v>
      </c>
    </row>
    <row r="30" spans="1:4" x14ac:dyDescent="0.2">
      <c r="A30" s="16" t="s">
        <v>60</v>
      </c>
      <c r="B30" s="25">
        <f>(+Totalnal!$AB$32/Totalnal!$AB$3)*1000</f>
        <v>192.10462209621087</v>
      </c>
      <c r="C30" s="25">
        <f>(+Totalnoaseg!$AB$32/Totalnoaseg!$AB$3)*1000</f>
        <v>106.46477635049138</v>
      </c>
      <c r="D30" s="25">
        <f>(+Totalaseg!$AB$32/Totalaseg!$AB$3)*1000</f>
        <v>249.27868532941773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f>(+Totalnal!$AB$35/Totalnal!$AB$2)*1000</f>
        <v>236.41030460865341</v>
      </c>
      <c r="C33" s="25">
        <f>(+Totalnoaseg!$AB$35/Totalnoaseg!$AB$2)*1000</f>
        <v>189.83920740037303</v>
      </c>
      <c r="D33" s="25">
        <f>(+Totalaseg!$AB$35/Totalaseg!$AB$2)*1000</f>
        <v>266.27473010712833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f>(+Totalnal!$AB$38/Totalnal!$AB$2)*1000</f>
        <v>348.34130702074935</v>
      </c>
      <c r="C36" s="25">
        <f>(+Totalnoaseg!$AB$38/Totalnoaseg!$AB$2)*1000</f>
        <v>258.08675296605531</v>
      </c>
      <c r="D36" s="25">
        <f>(+Totalaseg!$AB$38/Totalaseg!$AB$2)*1000</f>
        <v>406.2184146484658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f>(+Totalnal!$AB$41/Totalnal!$AB$2)*1000</f>
        <v>6.3840934930923154</v>
      </c>
      <c r="C39" s="25">
        <f>(+Totalnoaseg!$AB$41/Totalnoaseg!$AB$2)*1000</f>
        <v>10.171384051427781</v>
      </c>
      <c r="D39" s="25">
        <f>(+Totalaseg!$AB$41/Totalaseg!$AB$2)*1000</f>
        <v>3.9554357310764177</v>
      </c>
    </row>
    <row r="40" spans="1:4" x14ac:dyDescent="0.2">
      <c r="A40" s="18" t="s">
        <v>16</v>
      </c>
      <c r="B40" s="25">
        <f>(+Totalnal!$AB$42/Totalnal!$AB$2)*100000</f>
        <v>6.7333879953511575</v>
      </c>
      <c r="C40" s="25">
        <f>(+Totalnoaseg!$AB$42/Totalnoaseg!$AB$2)*100000</f>
        <v>0</v>
      </c>
      <c r="D40" s="25">
        <f>(+Totalaseg!$AB$42/Totalaseg!$AB$2)*100000</f>
        <v>11.051275616511527</v>
      </c>
    </row>
    <row r="41" spans="1:4" x14ac:dyDescent="0.2">
      <c r="A41" s="18" t="s">
        <v>14</v>
      </c>
      <c r="B41" s="25">
        <f>+Totalnal!$AB$43/Totalnal!$AB$42</f>
        <v>0.890625</v>
      </c>
      <c r="C41" s="25" t="s">
        <v>108</v>
      </c>
      <c r="D41" s="25">
        <f>+Totalaseg!$AB$43/Totalaseg!$AB$42</f>
        <v>0.890625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106</v>
      </c>
      <c r="B46" s="40"/>
      <c r="C46" s="40"/>
      <c r="D46" s="40"/>
    </row>
    <row r="47" spans="1:4" x14ac:dyDescent="0.2">
      <c r="B47" s="40"/>
      <c r="C47" s="40"/>
      <c r="D47" s="40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9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107</v>
      </c>
      <c r="B1" s="2"/>
      <c r="C1" s="2"/>
      <c r="D1" s="2"/>
    </row>
    <row r="2" spans="1:4" s="4" customFormat="1" x14ac:dyDescent="0.2">
      <c r="A2" s="20" t="s">
        <v>40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5" t="s">
        <v>3</v>
      </c>
      <c r="B4" s="45" t="s">
        <v>0</v>
      </c>
      <c r="C4" s="48" t="s">
        <v>2</v>
      </c>
      <c r="D4" s="48"/>
    </row>
    <row r="5" spans="1:4" s="9" customFormat="1" ht="24" customHeight="1" x14ac:dyDescent="0.2">
      <c r="A5" s="46"/>
      <c r="B5" s="47"/>
      <c r="C5" s="21" t="s">
        <v>50</v>
      </c>
      <c r="D5" s="21" t="s">
        <v>51</v>
      </c>
    </row>
    <row r="6" spans="1:4" x14ac:dyDescent="0.2">
      <c r="A6" s="14"/>
      <c r="B6" s="37"/>
      <c r="C6" s="38"/>
      <c r="D6" s="38"/>
    </row>
    <row r="7" spans="1:4" x14ac:dyDescent="0.2">
      <c r="A7" s="15" t="s">
        <v>53</v>
      </c>
      <c r="B7" s="37"/>
      <c r="C7" s="38"/>
      <c r="D7" s="38"/>
    </row>
    <row r="8" spans="1:4" x14ac:dyDescent="0.2">
      <c r="A8" s="16" t="s">
        <v>4</v>
      </c>
      <c r="B8" s="25">
        <f>+Totalnal!$AC$8/Totalnal!$AC$9</f>
        <v>4.9507466855049369</v>
      </c>
      <c r="C8" s="25">
        <f>+Totalnoaseg!$AC$8/Totalnoaseg!$AC$9</f>
        <v>4.6800539620054407</v>
      </c>
      <c r="D8" s="25">
        <f>+Totalaseg!$AC$8/Totalaseg!$AC$9</f>
        <v>5.7327498083312038</v>
      </c>
    </row>
    <row r="9" spans="1:4" x14ac:dyDescent="0.2">
      <c r="A9" s="16" t="s">
        <v>52</v>
      </c>
      <c r="B9" s="25">
        <f>(+Totalnal!$AC$10/Totalnal!$AC$9)*100</f>
        <v>43.531189932477943</v>
      </c>
      <c r="C9" s="25">
        <f>(+Totalnoaseg!$AC$10/Totalnoaseg!$AC$9)*100</f>
        <v>42.979410398743831</v>
      </c>
      <c r="D9" s="25">
        <f>(+Totalaseg!$AC$10/Totalaseg!$AC$9)*100</f>
        <v>45.125223613595708</v>
      </c>
    </row>
    <row r="10" spans="1:4" x14ac:dyDescent="0.2">
      <c r="A10" s="16" t="s">
        <v>57</v>
      </c>
      <c r="B10" s="25">
        <f>(+Totalnal!$AC$9/Totalnal!$AC$3)*1000</f>
        <v>47.747095474580348</v>
      </c>
      <c r="C10" s="25">
        <f>(+Totalnoaseg!$AC$9/Totalnoaseg!$AC$3)*1000</f>
        <v>53.954821473104921</v>
      </c>
      <c r="D10" s="25">
        <f>(+Totalaseg!$AC$9/Totalaseg!$AC$3)*1000</f>
        <v>35.835958678291455</v>
      </c>
    </row>
    <row r="11" spans="1:4" x14ac:dyDescent="0.2">
      <c r="A11" s="16" t="s">
        <v>5</v>
      </c>
      <c r="B11" s="25">
        <f>+Totalnal!$AC$12/Totalnal!$AC$13</f>
        <v>1.7914088529271774</v>
      </c>
      <c r="C11" s="25">
        <f>+Totalnoaseg!$AC$12/Totalnoaseg!$AC$13</f>
        <v>1.7214106470693673</v>
      </c>
      <c r="D11" s="25">
        <f>+Totalaseg!$AC$12/Totalaseg!$AC$13</f>
        <v>2.3308011049723758</v>
      </c>
    </row>
    <row r="12" spans="1:4" x14ac:dyDescent="0.2">
      <c r="A12" s="16" t="s">
        <v>49</v>
      </c>
      <c r="B12" s="25">
        <f>(+Totalnal!$AC$13/Totalnal!$AC$14)</f>
        <v>0.5618523388229002</v>
      </c>
      <c r="C12" s="25">
        <f>+Totalnoaseg!$AC$13/Totalnoaseg!$AC$14</f>
        <v>0.63173389950460013</v>
      </c>
      <c r="D12" s="25">
        <f>+Totalaseg!$AC$13/Totalaseg!$AC$14</f>
        <v>0.2928210313447927</v>
      </c>
    </row>
    <row r="13" spans="1:4" x14ac:dyDescent="0.2">
      <c r="A13" s="16" t="s">
        <v>98</v>
      </c>
      <c r="B13" s="25">
        <f>(+Totalnal!$AC$15/Totalnal!$AC$14)*100</f>
        <v>44.356294430949568</v>
      </c>
      <c r="C13" s="25">
        <f>(+Totalnoaseg!$AC$15/Totalnoaseg!$AC$14)*100</f>
        <v>40.226468506723286</v>
      </c>
      <c r="D13" s="25">
        <f>(+Totalaseg!$AC$15/Totalaseg!$AC$14)*100</f>
        <v>57.573306370070775</v>
      </c>
    </row>
    <row r="14" spans="1:4" x14ac:dyDescent="0.2">
      <c r="A14" s="16" t="s">
        <v>99</v>
      </c>
      <c r="B14" s="25">
        <f>(+Totalnal!$AC$17/Totalnal!$AC$16)*100</f>
        <v>7.6162893526706759</v>
      </c>
      <c r="C14" s="25">
        <f>(+Totalnoaseg!$AC$17/Totalnoaseg!$AC$16)*100</f>
        <v>8.3097074166477665</v>
      </c>
      <c r="D14" s="25">
        <f>(+Totalaseg!$AC$17/Totalaseg!$AC$16)*100</f>
        <v>5.1606425702811247</v>
      </c>
    </row>
    <row r="15" spans="1:4" x14ac:dyDescent="0.2">
      <c r="A15" s="16" t="s">
        <v>100</v>
      </c>
      <c r="B15" s="25">
        <f>(+Totalnal!$AC$14/Totalnal!$AC$3)*1000</f>
        <v>35.199451530842367</v>
      </c>
      <c r="C15" s="25">
        <f>(+Totalnoaseg!$AC$14/Totalnoaseg!$AC$3)*1000</f>
        <v>42.151272055585984</v>
      </c>
      <c r="D15" s="25">
        <f>(+Totalaseg!$AC$14/Totalaseg!$AC$3)*1000</f>
        <v>22.643600263755587</v>
      </c>
    </row>
    <row r="16" spans="1:4" x14ac:dyDescent="0.2">
      <c r="A16" s="16" t="s">
        <v>101</v>
      </c>
      <c r="B16" s="25">
        <f>(+Totalnal!$AC$16/Totalnal!$AC$2)*1000</f>
        <v>19.375513227069003</v>
      </c>
      <c r="C16" s="25">
        <f>(+Totalnoaseg!$AC$16/Totalnoaseg!$AC$2)*1000</f>
        <v>22.92650997964876</v>
      </c>
      <c r="D16" s="25">
        <f>(+Totalaseg!$AC$16/Totalaseg!$AC$2)*1000</f>
        <v>12.51237418531379</v>
      </c>
    </row>
    <row r="17" spans="1:4" x14ac:dyDescent="0.2">
      <c r="A17" s="16" t="s">
        <v>102</v>
      </c>
      <c r="B17" s="25">
        <f>(+Totalnal!$AC$18/Totalnal!$AC$16)*1000</f>
        <v>113.65847187831623</v>
      </c>
      <c r="C17" s="25">
        <f>(+Totalnoaseg!$AC$18/Totalnoaseg!$AC$16)*1000</f>
        <v>109.23678838738942</v>
      </c>
      <c r="D17" s="25">
        <f>(+Totalaseg!$AC$18/Totalaseg!$AC$16)*1000</f>
        <v>129.31726907630522</v>
      </c>
    </row>
    <row r="18" spans="1:4" hidden="1" x14ac:dyDescent="0.2">
      <c r="A18" s="16" t="s">
        <v>103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f>(+Totalnal!$AC$22/Totalnal!$AC$3)*1000</f>
        <v>41.017523244439808</v>
      </c>
      <c r="C21" s="25">
        <f>(+Totalnoaseg!$AC$22/Totalnoaseg!$AC$3)*1000</f>
        <v>0</v>
      </c>
      <c r="D21" s="25">
        <f>(+Totalaseg!$AC$22/Totalaseg!$AC$3)*1000</f>
        <v>119.72030918015972</v>
      </c>
    </row>
    <row r="22" spans="1:4" x14ac:dyDescent="0.2">
      <c r="A22" s="16" t="s">
        <v>6</v>
      </c>
      <c r="B22" s="25">
        <f>(+Totalnal!$AC$23/Totalnal!$AC$22)*1000</f>
        <v>11.933448078026393</v>
      </c>
      <c r="C22" s="25" t="s">
        <v>108</v>
      </c>
      <c r="D22" s="25">
        <f>(+Totalaseg!$AC$23/Totalaseg!$AC$22)*1000</f>
        <v>11.933448078026393</v>
      </c>
    </row>
    <row r="23" spans="1:4" x14ac:dyDescent="0.2">
      <c r="A23" s="16" t="s">
        <v>7</v>
      </c>
      <c r="B23" s="25">
        <f>(+Totalnal!$AC$24/Totalnal!$AC$22)*1000</f>
        <v>24.058137311149359</v>
      </c>
      <c r="C23" s="25" t="s">
        <v>108</v>
      </c>
      <c r="D23" s="25">
        <f>(+Totalaseg!$AC$24/Totalaseg!$AC$22)*1000</f>
        <v>24.058137311149359</v>
      </c>
    </row>
    <row r="24" spans="1:4" x14ac:dyDescent="0.2">
      <c r="A24" s="16" t="s">
        <v>58</v>
      </c>
      <c r="B24" s="25">
        <f>(+Totalnal!$AC$25/Totalnal!$AC$3)*1000</f>
        <v>26.384096277045956</v>
      </c>
      <c r="C24" s="25">
        <f>(+Totalnoaseg!$AC$25/Totalnoaseg!$AC$3)*1000</f>
        <v>0</v>
      </c>
      <c r="D24" s="25">
        <f>(+Totalaseg!$AC$25/Totalaseg!$AC$3)*1000</f>
        <v>77.008846801963514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f>(+Totalnal!$AC$28/Totalnal!$AC$3)*1000</f>
        <v>183.44693098089849</v>
      </c>
      <c r="C27" s="25">
        <f>(+Totalnoaseg!$AC$28/Totalnoaseg!$AC$3)*1000</f>
        <v>215.79661429527727</v>
      </c>
      <c r="D27" s="25">
        <f>(+Totalaseg!$AC$28/Totalaseg!$AC$3)*1000</f>
        <v>121.37565023078614</v>
      </c>
    </row>
    <row r="28" spans="1:4" x14ac:dyDescent="0.2">
      <c r="A28" s="16" t="s">
        <v>55</v>
      </c>
      <c r="B28" s="25">
        <f>(+Totalnal!$AC$30/Totalnal!$AC$29)*100</f>
        <v>6.8858008195261</v>
      </c>
      <c r="C28" s="25">
        <f>(+Totalnoaseg!$AC$30/Totalnoaseg!$AC$29)*100</f>
        <v>2.6686139139670737</v>
      </c>
      <c r="D28" s="25">
        <f>(+Totalaseg!$AC$30/Totalaseg!$AC$29)*100</f>
        <v>15.484569572279373</v>
      </c>
    </row>
    <row r="29" spans="1:4" x14ac:dyDescent="0.2">
      <c r="A29" s="16" t="s">
        <v>59</v>
      </c>
      <c r="B29" s="25">
        <f>(+Totalnal!$AC$31/Totalnal!$AC$3)*1000</f>
        <v>24.406563745027732</v>
      </c>
      <c r="C29" s="25">
        <f>(+Totalnoaseg!$AC$31/Totalnoaseg!$AC$3)*1000</f>
        <v>18.041818357550177</v>
      </c>
      <c r="D29" s="25">
        <f>(+Totalaseg!$AC$31/Totalaseg!$AC$3)*1000</f>
        <v>36.618983075683204</v>
      </c>
    </row>
    <row r="30" spans="1:4" x14ac:dyDescent="0.2">
      <c r="A30" s="16" t="s">
        <v>60</v>
      </c>
      <c r="B30" s="25">
        <f>(+Totalnal!$AC$32/Totalnal!$AC$3)*1000</f>
        <v>191.65749544445848</v>
      </c>
      <c r="C30" s="25">
        <f>(+Totalnoaseg!$AC$32/Totalnoaseg!$AC$3)*1000</f>
        <v>170.31739042757437</v>
      </c>
      <c r="D30" s="25">
        <f>(+Totalaseg!$AC$32/Totalaseg!$AC$3)*1000</f>
        <v>232.60403692578211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f>(+Totalnal!$AC$35/Totalnal!$AC$2)*1000</f>
        <v>285.06532253470021</v>
      </c>
      <c r="C33" s="25">
        <f>(+Totalnoaseg!$AC$35/Totalnoaseg!$AC$2)*1000</f>
        <v>336.63854152244977</v>
      </c>
      <c r="D33" s="25">
        <f>(+Totalaseg!$AC$35/Totalaseg!$AC$2)*1000</f>
        <v>185.38790872499408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f>(+Totalnal!$AC$38/Totalnal!$AC$2)*1000</f>
        <v>330.7386229044165</v>
      </c>
      <c r="C36" s="25">
        <f>(+Totalnoaseg!$AC$38/Totalnoaseg!$AC$2)*1000</f>
        <v>347.9100489378809</v>
      </c>
      <c r="D36" s="25">
        <f>(+Totalaseg!$AC$38/Totalaseg!$AC$2)*1000</f>
        <v>297.55079069159763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f>(+Totalnal!$AC$41/Totalnal!$AC$2)*1000</f>
        <v>7.5896565121420361</v>
      </c>
      <c r="C39" s="25">
        <f>(+Totalnoaseg!$AC$41/Totalnoaseg!$AC$2)*1000</f>
        <v>6.36341950274329</v>
      </c>
      <c r="D39" s="25">
        <f>(+Totalaseg!$AC$41/Totalaseg!$AC$2)*1000</f>
        <v>9.9596488495148314</v>
      </c>
    </row>
    <row r="40" spans="1:4" x14ac:dyDescent="0.2">
      <c r="A40" s="18" t="s">
        <v>16</v>
      </c>
      <c r="B40" s="25">
        <f>(+Totalnal!$AC$42/Totalnal!$AC$2)*100000</f>
        <v>5.6114968003759271</v>
      </c>
      <c r="C40" s="25">
        <f>(+Totalnoaseg!$AC$42/Totalnoaseg!$AC$2)*100000</f>
        <v>0</v>
      </c>
      <c r="D40" s="25">
        <f>(+Totalaseg!$AC$42/Totalaseg!$AC$2)*100000</f>
        <v>16.457038336105484</v>
      </c>
    </row>
    <row r="41" spans="1:4" x14ac:dyDescent="0.2">
      <c r="A41" s="18" t="s">
        <v>14</v>
      </c>
      <c r="B41" s="25">
        <f>+Totalnal!$AC$43/Totalnal!$AC$42</f>
        <v>0.96183206106870234</v>
      </c>
      <c r="C41" s="25" t="s">
        <v>108</v>
      </c>
      <c r="D41" s="25">
        <f>+Totalaseg!$AC$43/Totalaseg!$AC$42</f>
        <v>0.96183206106870234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2"/>
      <c r="D44" s="32"/>
    </row>
    <row r="45" spans="1:4" x14ac:dyDescent="0.2">
      <c r="A45" s="18" t="s">
        <v>61</v>
      </c>
      <c r="B45" s="26"/>
      <c r="C45" s="31"/>
      <c r="D45" s="31"/>
    </row>
    <row r="46" spans="1:4" x14ac:dyDescent="0.2">
      <c r="A46" s="14" t="s">
        <v>106</v>
      </c>
      <c r="B46" s="40"/>
      <c r="C46" s="40"/>
      <c r="D46" s="40"/>
    </row>
    <row r="47" spans="1:4" x14ac:dyDescent="0.2">
      <c r="B47" s="40"/>
      <c r="C47" s="40"/>
      <c r="D47" s="40"/>
    </row>
    <row r="48" spans="1:4" x14ac:dyDescent="0.2">
      <c r="B48" s="10"/>
      <c r="C48" s="10"/>
      <c r="D48" s="10"/>
    </row>
    <row r="49" spans="2:2" x14ac:dyDescent="0.2">
      <c r="B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8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D48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107</v>
      </c>
      <c r="B1" s="2"/>
      <c r="C1" s="2"/>
      <c r="D1" s="2"/>
    </row>
    <row r="2" spans="1:4" s="4" customFormat="1" x14ac:dyDescent="0.2">
      <c r="A2" s="20" t="s">
        <v>41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5" t="s">
        <v>3</v>
      </c>
      <c r="B4" s="45" t="s">
        <v>0</v>
      </c>
      <c r="C4" s="48" t="s">
        <v>2</v>
      </c>
      <c r="D4" s="48"/>
    </row>
    <row r="5" spans="1:4" s="9" customFormat="1" ht="25.5" customHeight="1" x14ac:dyDescent="0.2">
      <c r="A5" s="46"/>
      <c r="B5" s="47"/>
      <c r="C5" s="21" t="s">
        <v>50</v>
      </c>
      <c r="D5" s="21" t="s">
        <v>51</v>
      </c>
    </row>
    <row r="6" spans="1:4" x14ac:dyDescent="0.2">
      <c r="B6" s="37"/>
      <c r="C6" s="38"/>
      <c r="D6" s="38"/>
    </row>
    <row r="7" spans="1:4" x14ac:dyDescent="0.2">
      <c r="A7" s="15" t="s">
        <v>53</v>
      </c>
      <c r="B7" s="37"/>
      <c r="C7" s="38"/>
      <c r="D7" s="38"/>
    </row>
    <row r="8" spans="1:4" x14ac:dyDescent="0.2">
      <c r="A8" s="16" t="s">
        <v>4</v>
      </c>
      <c r="B8" s="25">
        <f>+Totalnal!$AD$8/Totalnal!$AD$9</f>
        <v>5.2941442898738273</v>
      </c>
      <c r="C8" s="25">
        <f>+Totalnoaseg!$AD$8/Totalnoaseg!$AD$9</f>
        <v>3.7165132484514798</v>
      </c>
      <c r="D8" s="25">
        <f>+Totalaseg!$AD$8/Totalaseg!$AD$9</f>
        <v>7.6773774326651285</v>
      </c>
    </row>
    <row r="9" spans="1:4" x14ac:dyDescent="0.2">
      <c r="A9" s="16" t="s">
        <v>52</v>
      </c>
      <c r="B9" s="25">
        <f>(+Totalnal!$AD$10/Totalnal!$AD$9)*100</f>
        <v>41.125849239728247</v>
      </c>
      <c r="C9" s="25">
        <f>(+Totalnoaseg!$AD$10/Totalnoaseg!$AD$9)*100</f>
        <v>31.282260839642117</v>
      </c>
      <c r="D9" s="25">
        <f>(+Totalaseg!$AD$10/Totalaseg!$AD$9)*100</f>
        <v>55.995971279118884</v>
      </c>
    </row>
    <row r="10" spans="1:4" x14ac:dyDescent="0.2">
      <c r="A10" s="16" t="s">
        <v>57</v>
      </c>
      <c r="B10" s="25">
        <f>(+Totalnal!$AD$9/Totalnal!$AD$3)*1000</f>
        <v>41.130086039190019</v>
      </c>
      <c r="C10" s="25">
        <f>(+Totalnoaseg!$AD$9/Totalnoaseg!$AD$3)*1000</f>
        <v>54.164691135680826</v>
      </c>
      <c r="D10" s="25">
        <f>(+Totalaseg!$AD$9/Totalaseg!$AD$3)*1000</f>
        <v>30.164370780967015</v>
      </c>
    </row>
    <row r="11" spans="1:4" x14ac:dyDescent="0.2">
      <c r="A11" s="16" t="s">
        <v>5</v>
      </c>
      <c r="B11" s="25">
        <f>+Totalnal!$AD$12/Totalnal!$AD$13</f>
        <v>1.4757922412105278</v>
      </c>
      <c r="C11" s="25">
        <f>+Totalnoaseg!$AD$12/Totalnoaseg!$AD$13</f>
        <v>1.442245140817136</v>
      </c>
      <c r="D11" s="25">
        <f>+Totalaseg!$AD$12/Totalaseg!$AD$13</f>
        <v>1.5560087261690221</v>
      </c>
    </row>
    <row r="12" spans="1:4" x14ac:dyDescent="0.2">
      <c r="A12" s="16" t="s">
        <v>49</v>
      </c>
      <c r="B12" s="25">
        <f>(+Totalnal!$AD$13/Totalnal!$AD$14)</f>
        <v>0.70222335703342897</v>
      </c>
      <c r="C12" s="25">
        <f>+Totalnoaseg!$AD$13/Totalnoaseg!$AD$14</f>
        <v>0.79319132869773146</v>
      </c>
      <c r="D12" s="25">
        <f>+Totalaseg!$AD$13/Totalaseg!$AD$14</f>
        <v>0.54485788113695088</v>
      </c>
    </row>
    <row r="13" spans="1:4" x14ac:dyDescent="0.2">
      <c r="A13" s="16" t="s">
        <v>98</v>
      </c>
      <c r="B13" s="25">
        <f>(+Totalnal!$AD$15/Totalnal!$AD$14)*100</f>
        <v>43.86416309855835</v>
      </c>
      <c r="C13" s="25">
        <f>(+Totalnoaseg!$AD$15/Totalnoaseg!$AD$14)*100</f>
        <v>38.832080042790174</v>
      </c>
      <c r="D13" s="25">
        <f>(+Totalaseg!$AD$15/Totalaseg!$AD$14)*100</f>
        <v>51.633074935400515</v>
      </c>
    </row>
    <row r="14" spans="1:4" x14ac:dyDescent="0.2">
      <c r="A14" s="16" t="s">
        <v>99</v>
      </c>
      <c r="B14" s="25">
        <f>(+Totalnal!$AD$17/Totalnal!$AD$16)*100</f>
        <v>6.1682170089120305</v>
      </c>
      <c r="C14" s="25">
        <f>(+Totalnoaseg!$AD$17/Totalnoaseg!$AD$16)*100</f>
        <v>7.4575204531151673</v>
      </c>
      <c r="D14" s="25">
        <f>(+Totalaseg!$AD$17/Totalaseg!$AD$16)*100</f>
        <v>4.0668752243704809</v>
      </c>
    </row>
    <row r="15" spans="1:4" x14ac:dyDescent="0.2">
      <c r="A15" s="16" t="s">
        <v>100</v>
      </c>
      <c r="B15" s="25">
        <f>(+Totalnal!$AD$14/Totalnal!$AD$3)*1000</f>
        <v>27.099284381744681</v>
      </c>
      <c r="C15" s="25">
        <f>(+Totalnoaseg!$AD$14/Totalnoaseg!$AD$3)*1000</f>
        <v>37.025042549151408</v>
      </c>
      <c r="D15" s="25">
        <f>(+Totalaseg!$AD$14/Totalaseg!$AD$3)*1000</f>
        <v>18.96359773260053</v>
      </c>
    </row>
    <row r="16" spans="1:4" x14ac:dyDescent="0.2">
      <c r="A16" s="16" t="s">
        <v>101</v>
      </c>
      <c r="B16" s="25">
        <f>(+Totalnal!$AD$16/Totalnal!$AD$2)*1000</f>
        <v>14.814799834514764</v>
      </c>
      <c r="C16" s="25">
        <f>(+Totalnoaseg!$AD$16/Totalnoaseg!$AD$2)*1000</f>
        <v>20.429271842382192</v>
      </c>
      <c r="D16" s="25">
        <f>(+Totalaseg!$AD$16/Totalaseg!$AD$2)*1000</f>
        <v>10.231801545343636</v>
      </c>
    </row>
    <row r="17" spans="1:4" x14ac:dyDescent="0.2">
      <c r="A17" s="16" t="s">
        <v>102</v>
      </c>
      <c r="B17" s="25">
        <f>(+Totalnal!$AD$18/Totalnal!$AD$16)*1000</f>
        <v>138.39973478421965</v>
      </c>
      <c r="C17" s="25">
        <f>(+Totalnoaseg!$AD$18/Totalnoaseg!$AD$16)*1000</f>
        <v>127.75330396475771</v>
      </c>
      <c r="D17" s="25">
        <f>(+Totalaseg!$AD$18/Totalaseg!$AD$16)*1000</f>
        <v>155.75157700394894</v>
      </c>
    </row>
    <row r="18" spans="1:4" hidden="1" x14ac:dyDescent="0.2">
      <c r="A18" s="16" t="s">
        <v>103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f>(+Totalnal!$AD$22/Totalnal!$AD$3)*1000</f>
        <v>90.760301150471449</v>
      </c>
      <c r="C21" s="25">
        <f>(+Totalnoaseg!$AD$22/Totalnoaseg!$AD$3)*1000</f>
        <v>23.659774539007174</v>
      </c>
      <c r="D21" s="25">
        <f>(+Totalaseg!$AD$22/Totalaseg!$AD$3)*1000</f>
        <v>147.21044007307111</v>
      </c>
    </row>
    <row r="22" spans="1:4" x14ac:dyDescent="0.2">
      <c r="A22" s="16" t="s">
        <v>6</v>
      </c>
      <c r="B22" s="25">
        <f>(+Totalnal!$AD$23/Totalnal!$AD$22)*1000</f>
        <v>5.2251935256861364</v>
      </c>
      <c r="C22" s="25">
        <f>(+Totalnoaseg!$AD$23/Totalnoaseg!$AD$22)*1000</f>
        <v>9.8966026587887743</v>
      </c>
      <c r="D22" s="25">
        <f>(+Totalaseg!$AD$23/Totalaseg!$AD$22)*1000</f>
        <v>4.5935690033952463</v>
      </c>
    </row>
    <row r="23" spans="1:4" x14ac:dyDescent="0.2">
      <c r="A23" s="16" t="s">
        <v>7</v>
      </c>
      <c r="B23" s="25">
        <f>(+Totalnal!$AD$24/Totalnal!$AD$22)*1000</f>
        <v>10.338963171475486</v>
      </c>
      <c r="C23" s="25">
        <f>(+Totalnoaseg!$AD$24/Totalnoaseg!$AD$22)*1000</f>
        <v>0.29542097488921709</v>
      </c>
      <c r="D23" s="25">
        <f>(+Totalaseg!$AD$24/Totalaseg!$AD$22)*1000</f>
        <v>11.696957592703548</v>
      </c>
    </row>
    <row r="24" spans="1:4" x14ac:dyDescent="0.2">
      <c r="A24" s="16" t="s">
        <v>58</v>
      </c>
      <c r="B24" s="25">
        <f>(+Totalnal!$AD$25/Totalnal!$AD$3)*1000</f>
        <v>41.801793170622659</v>
      </c>
      <c r="C24" s="25">
        <f>(+Totalnoaseg!$AD$25/Totalnoaseg!$AD$3)*1000</f>
        <v>28.553655033264643</v>
      </c>
      <c r="D24" s="25">
        <f>(+Totalaseg!$AD$25/Totalaseg!$AD$3)*1000</f>
        <v>52.947148894133143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f>(+Totalnal!$AD$28/Totalnal!$AD$3)*1000</f>
        <v>148.17263192631447</v>
      </c>
      <c r="C27" s="25">
        <f>(+Totalnoaseg!$AD$28/Totalnoaseg!$AD$3)*1000</f>
        <v>172.08729070535483</v>
      </c>
      <c r="D27" s="25">
        <f>(+Totalaseg!$AD$28/Totalaseg!$AD$3)*1000</f>
        <v>128.05377625502757</v>
      </c>
    </row>
    <row r="28" spans="1:4" x14ac:dyDescent="0.2">
      <c r="A28" s="16" t="s">
        <v>55</v>
      </c>
      <c r="B28" s="25">
        <f>(+Totalnal!$AD$30/Totalnal!$AD$29)*100</f>
        <v>10.498278970660548</v>
      </c>
      <c r="C28" s="25">
        <f>(+Totalnoaseg!$AD$30/Totalnoaseg!$AD$29)*100</f>
        <v>10.367892976588628</v>
      </c>
      <c r="D28" s="25">
        <f>(+Totalaseg!$AD$30/Totalaseg!$AD$29)*100</f>
        <v>10.636501772750295</v>
      </c>
    </row>
    <row r="29" spans="1:4" x14ac:dyDescent="0.2">
      <c r="A29" s="16" t="s">
        <v>59</v>
      </c>
      <c r="B29" s="25">
        <f>(+Totalnal!$AD$31/Totalnal!$AD$3)*1000</f>
        <v>46.547920342559991</v>
      </c>
      <c r="C29" s="25">
        <f>(+Totalnoaseg!$AD$31/Totalnoaseg!$AD$3)*1000</f>
        <v>42.417514057820249</v>
      </c>
      <c r="D29" s="25">
        <f>(+Totalaseg!$AD$31/Totalaseg!$AD$3)*1000</f>
        <v>50.022736716661313</v>
      </c>
    </row>
    <row r="30" spans="1:4" x14ac:dyDescent="0.2">
      <c r="A30" s="16" t="s">
        <v>60</v>
      </c>
      <c r="B30" s="25">
        <f>(+Totalnal!$AD$32/Totalnal!$AD$3)*1000</f>
        <v>169.17332652045593</v>
      </c>
      <c r="C30" s="25">
        <f>(+Totalnoaseg!$AD$32/Totalnoaseg!$AD$3)*1000</f>
        <v>111.31044396733995</v>
      </c>
      <c r="D30" s="25">
        <f>(+Totalaseg!$AD$32/Totalaseg!$AD$3)*1000</f>
        <v>217.85204669651188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f>(+Totalnal!$AD$35/Totalnal!$AD$2)*1000</f>
        <v>353.98701541832401</v>
      </c>
      <c r="C33" s="25">
        <f>(+Totalnoaseg!$AD$35/Totalnoaseg!$AD$2)*1000</f>
        <v>476.35816409115131</v>
      </c>
      <c r="D33" s="25">
        <f>(+Totalaseg!$AD$35/Totalaseg!$AD$2)*1000</f>
        <v>254.09752194046885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f>(+Totalnal!$AD$38/Totalnal!$AD$2)*1000</f>
        <v>407.71569128221006</v>
      </c>
      <c r="C36" s="25">
        <f>(+Totalnoaseg!$AD$38/Totalnoaseg!$AD$2)*1000</f>
        <v>540.21024536339746</v>
      </c>
      <c r="D36" s="25">
        <f>(+Totalaseg!$AD$38/Totalaseg!$AD$2)*1000</f>
        <v>299.56263364336405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f>(+Totalnal!$AD$41/Totalnal!$AD$2)*1000</f>
        <v>10.774163502185283</v>
      </c>
      <c r="C39" s="25">
        <f>(+Totalnoaseg!$AD$41/Totalnoaseg!$AD$2)*1000</f>
        <v>11.366594862083129</v>
      </c>
      <c r="D39" s="25">
        <f>(+Totalaseg!$AD$41/Totalaseg!$AD$2)*1000</f>
        <v>10.290571829618649</v>
      </c>
    </row>
    <row r="40" spans="1:4" x14ac:dyDescent="0.2">
      <c r="A40" s="18" t="s">
        <v>16</v>
      </c>
      <c r="B40" s="25">
        <f>(+Totalnal!$AD$42/Totalnal!$AD$2)*100000</f>
        <v>11.036201050692565</v>
      </c>
      <c r="C40" s="25">
        <f>(+Totalnoaseg!$AD$42/Totalnoaseg!$AD$2)*100000</f>
        <v>0.89996792257190261</v>
      </c>
      <c r="D40" s="25">
        <f>(+Totalaseg!$AD$42/Totalaseg!$AD$2)*100000</f>
        <v>19.310236261790131</v>
      </c>
    </row>
    <row r="41" spans="1:4" x14ac:dyDescent="0.2">
      <c r="A41" s="18" t="s">
        <v>14</v>
      </c>
      <c r="B41" s="25">
        <f>+Totalnal!$AD$43/Totalnal!$AD$42</f>
        <v>0.91884816753926701</v>
      </c>
      <c r="C41" s="25">
        <f>+Totalnoaseg!$AD$43/Totalnoaseg!$AD$42</f>
        <v>1</v>
      </c>
      <c r="D41" s="25">
        <f>+Totalaseg!$AD$43/Totalaseg!$AD$42</f>
        <v>0.91576086956521741</v>
      </c>
    </row>
    <row r="42" spans="1:4" x14ac:dyDescent="0.2">
      <c r="A42" s="18"/>
      <c r="B42" s="25"/>
      <c r="C42" s="25"/>
      <c r="D42" s="25"/>
    </row>
    <row r="43" spans="1:4" x14ac:dyDescent="0.2">
      <c r="A43" s="4"/>
      <c r="B43" s="25"/>
      <c r="C43" s="25"/>
      <c r="D43" s="25"/>
    </row>
    <row r="44" spans="1:4" x14ac:dyDescent="0.2">
      <c r="A44" s="19"/>
      <c r="B44" s="32"/>
      <c r="C44" s="32"/>
      <c r="D44" s="32"/>
    </row>
    <row r="45" spans="1:4" x14ac:dyDescent="0.2">
      <c r="A45" s="18" t="s">
        <v>61</v>
      </c>
      <c r="B45" s="31"/>
      <c r="C45" s="31"/>
      <c r="D45" s="31"/>
    </row>
    <row r="46" spans="1:4" x14ac:dyDescent="0.2">
      <c r="A46" s="14" t="s">
        <v>106</v>
      </c>
      <c r="B46" s="40"/>
      <c r="C46" s="40"/>
      <c r="D46" s="40"/>
    </row>
    <row r="47" spans="1:4" x14ac:dyDescent="0.2">
      <c r="B47" s="40"/>
      <c r="C47" s="40"/>
      <c r="D47" s="40"/>
    </row>
    <row r="48" spans="1:4" x14ac:dyDescent="0.2">
      <c r="B48" s="10"/>
      <c r="C48" s="10"/>
      <c r="D48" s="10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7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/>
  <dimension ref="A1:D47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107</v>
      </c>
      <c r="B1" s="2"/>
      <c r="C1" s="2"/>
      <c r="D1" s="2"/>
    </row>
    <row r="2" spans="1:4" s="4" customFormat="1" x14ac:dyDescent="0.2">
      <c r="A2" s="3" t="s">
        <v>18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5" t="s">
        <v>3</v>
      </c>
      <c r="B4" s="45" t="s">
        <v>0</v>
      </c>
      <c r="C4" s="48" t="s">
        <v>2</v>
      </c>
      <c r="D4" s="48"/>
    </row>
    <row r="5" spans="1:4" s="9" customFormat="1" ht="25.5" customHeight="1" x14ac:dyDescent="0.2">
      <c r="A5" s="46"/>
      <c r="B5" s="47"/>
      <c r="C5" s="21" t="s">
        <v>50</v>
      </c>
      <c r="D5" s="21" t="s">
        <v>51</v>
      </c>
    </row>
    <row r="6" spans="1:4" x14ac:dyDescent="0.2">
      <c r="A6" s="14"/>
      <c r="B6" s="14"/>
      <c r="C6" s="14"/>
      <c r="D6" s="14"/>
    </row>
    <row r="7" spans="1:4" x14ac:dyDescent="0.2">
      <c r="A7" s="15" t="s">
        <v>53</v>
      </c>
      <c r="B7" s="25"/>
      <c r="C7" s="25"/>
      <c r="D7" s="25"/>
    </row>
    <row r="8" spans="1:4" x14ac:dyDescent="0.2">
      <c r="A8" s="16" t="s">
        <v>4</v>
      </c>
      <c r="B8" s="25">
        <f>+Totalnal!$D$8/Totalnal!$D$9</f>
        <v>6.4713148920045471</v>
      </c>
      <c r="C8" s="25">
        <f>+Totalnoaseg!$D$8/Totalnoaseg!$D$9</f>
        <v>4.9595097735029476</v>
      </c>
      <c r="D8" s="25">
        <f>+Totalaseg!$D$8/Totalaseg!$D$9</f>
        <v>7.9152467032152911</v>
      </c>
    </row>
    <row r="9" spans="1:4" x14ac:dyDescent="0.2">
      <c r="A9" s="16" t="s">
        <v>52</v>
      </c>
      <c r="B9" s="25">
        <f>(+Totalnal!$D$10/Totalnal!$D$9)*100</f>
        <v>50.558923834785908</v>
      </c>
      <c r="C9" s="25">
        <f>(+Totalnoaseg!$D$10/Totalnoaseg!$D$9)*100</f>
        <v>38.512255662426313</v>
      </c>
      <c r="D9" s="25">
        <f>(+Totalaseg!$D$10/Totalaseg!$D$9)*100</f>
        <v>62.064750333382726</v>
      </c>
    </row>
    <row r="10" spans="1:4" x14ac:dyDescent="0.2">
      <c r="A10" s="16" t="s">
        <v>57</v>
      </c>
      <c r="B10" s="25">
        <f>(+Totalnal!$D$9/Totalnal!$D$3)*1000</f>
        <v>27.568858159321675</v>
      </c>
      <c r="C10" s="25">
        <f>(+Totalnoaseg!$D$9/Totalnoaseg!$D$3)*1000</f>
        <v>33.935782086582044</v>
      </c>
      <c r="D10" s="25">
        <f>(+Totalaseg!$D$9/Totalaseg!$D$3)*1000</f>
        <v>23.379414925724717</v>
      </c>
    </row>
    <row r="11" spans="1:4" x14ac:dyDescent="0.2">
      <c r="A11" s="16" t="s">
        <v>5</v>
      </c>
      <c r="B11" s="25">
        <f>+Totalnal!$D$12/Totalnal!$D$13</f>
        <v>1.3365445651768044</v>
      </c>
      <c r="C11" s="25">
        <f>+Totalnoaseg!$D$12/Totalnoaseg!$D$13</f>
        <v>1.2432581453634086</v>
      </c>
      <c r="D11" s="25">
        <f>+Totalaseg!$D$12/Totalaseg!$D$13</f>
        <v>1.6089884350753916</v>
      </c>
    </row>
    <row r="12" spans="1:4" x14ac:dyDescent="0.2">
      <c r="A12" s="16" t="s">
        <v>49</v>
      </c>
      <c r="B12" s="25">
        <f>(+Totalnal!$D$13/Totalnal!$D$14)</f>
        <v>0.57618330464716006</v>
      </c>
      <c r="C12" s="25">
        <f>+Totalnoaseg!$D$13/Totalnoaseg!$D$14</f>
        <v>0.77720207253886009</v>
      </c>
      <c r="D12" s="25">
        <f>+Totalaseg!$D$13/Totalaseg!$D$14</f>
        <v>0.32437437675103281</v>
      </c>
    </row>
    <row r="13" spans="1:4" x14ac:dyDescent="0.2">
      <c r="A13" s="16" t="s">
        <v>98</v>
      </c>
      <c r="B13" s="25">
        <f>(+Totalnal!$D$15/Totalnal!$D$14)*100</f>
        <v>34.636402753872638</v>
      </c>
      <c r="C13" s="25">
        <f>(+Totalnoaseg!$D$15/Totalnoaseg!$D$14)*100</f>
        <v>27.948108613502669</v>
      </c>
      <c r="D13" s="25">
        <f>(+Totalaseg!$D$15/Totalaseg!$D$14)*100</f>
        <v>42.380929768744956</v>
      </c>
    </row>
    <row r="14" spans="1:4" x14ac:dyDescent="0.2">
      <c r="A14" s="16" t="s">
        <v>99</v>
      </c>
      <c r="B14" s="25">
        <f>(+Totalnal!$D$17/Totalnal!$D$16)*100</f>
        <v>6.6289409862570734</v>
      </c>
      <c r="C14" s="25">
        <f>(+Totalnoaseg!$D$17/Totalnoaseg!$D$16)*100</f>
        <v>8.4229390681003586</v>
      </c>
      <c r="D14" s="25">
        <f>(+Totalaseg!$D$17/Totalaseg!$D$16)*100</f>
        <v>4.4708969912831567</v>
      </c>
    </row>
    <row r="15" spans="1:4" x14ac:dyDescent="0.2">
      <c r="A15" s="16" t="s">
        <v>100</v>
      </c>
      <c r="B15" s="25">
        <f>(+Totalnal!$D$14/Totalnal!$D$3)*1000</f>
        <v>24.278145646935798</v>
      </c>
      <c r="C15" s="25">
        <f>(+Totalnoaseg!$D$14/Totalnoaseg!$D$3)*1000</f>
        <v>33.784424076189673</v>
      </c>
      <c r="D15" s="25">
        <f>(+Totalaseg!$D$14/Totalaseg!$D$3)*1000</f>
        <v>18.237779631087452</v>
      </c>
    </row>
    <row r="16" spans="1:4" x14ac:dyDescent="0.2">
      <c r="A16" s="16" t="s">
        <v>101</v>
      </c>
      <c r="B16" s="25">
        <f>(+Totalnal!$D$16/Totalnal!$D$2)*1000</f>
        <v>13.902658322192909</v>
      </c>
      <c r="C16" s="25">
        <f>(+Totalnoaseg!$D$16/Totalnoaseg!$D$2)*1000</f>
        <v>19.291806994745635</v>
      </c>
      <c r="D16" s="25">
        <f>(+Totalaseg!$D$16/Totalaseg!$D$2)*1000</f>
        <v>10.405902367491528</v>
      </c>
    </row>
    <row r="17" spans="1:4" x14ac:dyDescent="0.2">
      <c r="A17" s="16" t="s">
        <v>102</v>
      </c>
      <c r="B17" s="25">
        <f>(+Totalnal!$D$18/Totalnal!$D$16)*1000</f>
        <v>138.45041058588265</v>
      </c>
      <c r="C17" s="25">
        <f>(+Totalnoaseg!$D$18/Totalnoaseg!$D$16)*1000</f>
        <v>117.26663549945457</v>
      </c>
      <c r="D17" s="25">
        <f>(+Totalaseg!$D$18/Totalaseg!$D$16)*1000</f>
        <v>163.9328896803824</v>
      </c>
    </row>
    <row r="18" spans="1:4" hidden="1" x14ac:dyDescent="0.2">
      <c r="A18" s="16" t="s">
        <v>103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f>(+Totalnal!$D$22/Totalnal!$D$3)*1000</f>
        <v>82.508609391902439</v>
      </c>
      <c r="C21" s="25">
        <f>(+Totalnoaseg!$D$22/Totalnoaseg!$D$3)*1000</f>
        <v>7.3678447145782773</v>
      </c>
      <c r="D21" s="25">
        <f>(+Totalaseg!$D$22/Totalaseg!$D$3)*1000</f>
        <v>131.95131857787064</v>
      </c>
    </row>
    <row r="22" spans="1:4" x14ac:dyDescent="0.2">
      <c r="A22" s="16" t="s">
        <v>6</v>
      </c>
      <c r="B22" s="25">
        <f>(+Totalnal!$D$23/Totalnal!$D$22)*1000</f>
        <v>9.6036363406157221</v>
      </c>
      <c r="C22" s="25">
        <f>(+Totalnoaseg!$D$23/Totalnoaseg!$D$22)*1000</f>
        <v>47.69560557341908</v>
      </c>
      <c r="D22" s="25">
        <f>(+Totalaseg!$D$23/Totalaseg!$D$22)*1000</f>
        <v>8.2040915445350908</v>
      </c>
    </row>
    <row r="23" spans="1:4" x14ac:dyDescent="0.2">
      <c r="A23" s="16" t="s">
        <v>7</v>
      </c>
      <c r="B23" s="25">
        <f>(+Totalnal!$D$24/Totalnal!$D$22)*1000</f>
        <v>31.830641740682829</v>
      </c>
      <c r="C23" s="25">
        <f>(+Totalnoaseg!$D$24/Totalnoaseg!$D$22)*1000</f>
        <v>0.89317613433369059</v>
      </c>
      <c r="D23" s="25">
        <f>(+Totalaseg!$D$24/Totalaseg!$D$22)*1000</f>
        <v>32.967321462559809</v>
      </c>
    </row>
    <row r="24" spans="1:4" x14ac:dyDescent="0.2">
      <c r="A24" s="16" t="s">
        <v>58</v>
      </c>
      <c r="B24" s="25">
        <f>(+Totalnal!$D$25/Totalnal!$D$3)*1000</f>
        <v>31.720379278122142</v>
      </c>
      <c r="C24" s="25">
        <f>(+Totalnoaseg!$D$25/Totalnoaseg!$D$3)*1000</f>
        <v>3.203525193869869</v>
      </c>
      <c r="D24" s="25">
        <f>(+Totalaseg!$D$25/Totalaseg!$D$3)*1000</f>
        <v>50.484501914364969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f>(+Totalnal!$D$28/Totalnal!$D$3)*1000</f>
        <v>93.167906255435554</v>
      </c>
      <c r="C27" s="25">
        <f>(+Totalnoaseg!$D$28/Totalnoaseg!$D$3)*1000</f>
        <v>86.983474337578372</v>
      </c>
      <c r="D27" s="25">
        <f>(+Totalaseg!$D$28/Totalaseg!$D$3)*1000</f>
        <v>97.237269537911004</v>
      </c>
    </row>
    <row r="28" spans="1:4" x14ac:dyDescent="0.2">
      <c r="A28" s="16" t="s">
        <v>55</v>
      </c>
      <c r="B28" s="25">
        <f>(+Totalnal!$D$30/Totalnal!$D$29)*100</f>
        <v>8.9935610302351634</v>
      </c>
      <c r="C28" s="25">
        <f>(+Totalnoaseg!$D$30/Totalnoaseg!$D$29)*100</f>
        <v>7.54985754985755</v>
      </c>
      <c r="D28" s="25">
        <f>(+Totalaseg!$D$30/Totalaseg!$D$29)*100</f>
        <v>10.138017565872021</v>
      </c>
    </row>
    <row r="29" spans="1:4" x14ac:dyDescent="0.2">
      <c r="A29" s="16" t="s">
        <v>59</v>
      </c>
      <c r="B29" s="25">
        <f>(+Totalnal!$D$31/Totalnal!$D$3)*1000</f>
        <v>41.591994479960341</v>
      </c>
      <c r="C29" s="25">
        <f>(+Totalnoaseg!$D$31/Totalnoaseg!$D$3)*1000</f>
        <v>17.23112236571254</v>
      </c>
      <c r="D29" s="25">
        <f>(+Totalaseg!$D$31/Totalaseg!$D$3)*1000</f>
        <v>57.62147622177708</v>
      </c>
    </row>
    <row r="30" spans="1:4" x14ac:dyDescent="0.2">
      <c r="A30" s="16" t="s">
        <v>60</v>
      </c>
      <c r="B30" s="25">
        <f>(+Totalnal!$D$32/Totalnal!$D$3)*1000</f>
        <v>177.47230447552573</v>
      </c>
      <c r="C30" s="25">
        <f>(+Totalnoaseg!$D$32/Totalnoaseg!$D$3)*1000</f>
        <v>96.74014330313193</v>
      </c>
      <c r="D30" s="25">
        <f>(+Totalaseg!$D$32/Totalaseg!$D$3)*1000</f>
        <v>230.59415895681181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f>(+Totalnal!$D$35/Totalnal!$D$2)*1000</f>
        <v>190.91976528209923</v>
      </c>
      <c r="C33" s="25">
        <f>(+Totalnoaseg!$D$35/Totalnoaseg!$D$2)*1000</f>
        <v>126.46400298230834</v>
      </c>
      <c r="D33" s="25">
        <f>(+Totalaseg!$D$35/Totalaseg!$D$2)*1000</f>
        <v>232.7419684409239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f>(+Totalnal!$D$38/Totalnal!$D$2)*1000</f>
        <v>239.13542418398856</v>
      </c>
      <c r="C36" s="25">
        <f>(+Totalnoaseg!$D$38/Totalnoaseg!$D$2)*1000</f>
        <v>164.39824338431868</v>
      </c>
      <c r="D36" s="25">
        <f>(+Totalaseg!$D$38/Totalaseg!$D$2)*1000</f>
        <v>287.62873878298052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f>(+Totalnal!$D$41/Totalnal!$D$2)*1000</f>
        <v>9.4236161226590323</v>
      </c>
      <c r="C39" s="25">
        <f>(+Totalnoaseg!$D$41/Totalnoaseg!$D$2)*1000</f>
        <v>16.676274489614155</v>
      </c>
      <c r="D39" s="25">
        <f>(+Totalaseg!$D$41/Totalaseg!$D$2)*1000</f>
        <v>4.7177195380594732</v>
      </c>
    </row>
    <row r="40" spans="1:4" x14ac:dyDescent="0.2">
      <c r="A40" s="18" t="s">
        <v>16</v>
      </c>
      <c r="B40" s="25">
        <f>(+Totalnal!$D$42/Totalnal!$D$2)*100000</f>
        <v>17.213434760490731</v>
      </c>
      <c r="C40" s="25">
        <f>(+Totalnoaseg!$D$42/Totalnoaseg!$D$2)*100000</f>
        <v>2.7057232811704957</v>
      </c>
      <c r="D40" s="25">
        <f>(+Totalaseg!$D$42/Totalaseg!$D$2)*100000</f>
        <v>26.626781763287909</v>
      </c>
    </row>
    <row r="41" spans="1:4" x14ac:dyDescent="0.2">
      <c r="A41" s="18" t="s">
        <v>14</v>
      </c>
      <c r="B41" s="25">
        <f>+Totalnal!$D$43/Totalnal!$D$42</f>
        <v>0.73367697594501713</v>
      </c>
      <c r="C41" s="25">
        <f>+Totalnoaseg!$D$43/Totalnoaseg!$D$42</f>
        <v>1</v>
      </c>
      <c r="D41" s="25">
        <f>+Totalaseg!$D$43/Totalaseg!$D$42</f>
        <v>0.71611721611721613</v>
      </c>
    </row>
    <row r="42" spans="1:4" x14ac:dyDescent="0.2">
      <c r="A42" s="18"/>
      <c r="B42" s="26"/>
      <c r="C42" s="26"/>
      <c r="D42" s="26"/>
    </row>
    <row r="43" spans="1:4" x14ac:dyDescent="0.2">
      <c r="A43" s="14"/>
      <c r="B43" s="26"/>
      <c r="C43" s="26"/>
      <c r="D43" s="26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106</v>
      </c>
      <c r="B46" s="14"/>
      <c r="C46" s="14"/>
      <c r="D46" s="14"/>
    </row>
    <row r="47" spans="1:4" x14ac:dyDescent="0.2">
      <c r="B47" s="14"/>
      <c r="C47" s="14"/>
      <c r="D47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33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D48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107</v>
      </c>
      <c r="B1" s="2"/>
      <c r="C1" s="2"/>
      <c r="D1" s="2"/>
    </row>
    <row r="2" spans="1:4" s="4" customFormat="1" x14ac:dyDescent="0.2">
      <c r="A2" s="20" t="s">
        <v>42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5" t="s">
        <v>3</v>
      </c>
      <c r="B4" s="45" t="s">
        <v>0</v>
      </c>
      <c r="C4" s="48" t="s">
        <v>2</v>
      </c>
      <c r="D4" s="48"/>
    </row>
    <row r="5" spans="1:4" s="9" customFormat="1" ht="24.75" customHeight="1" x14ac:dyDescent="0.2">
      <c r="A5" s="46"/>
      <c r="B5" s="47"/>
      <c r="C5" s="21" t="s">
        <v>50</v>
      </c>
      <c r="D5" s="21" t="s">
        <v>51</v>
      </c>
    </row>
    <row r="6" spans="1:4" x14ac:dyDescent="0.2">
      <c r="B6" s="37"/>
      <c r="C6" s="38"/>
      <c r="D6" s="38"/>
    </row>
    <row r="7" spans="1:4" x14ac:dyDescent="0.2">
      <c r="A7" s="15" t="s">
        <v>53</v>
      </c>
      <c r="B7" s="37"/>
      <c r="C7" s="38"/>
      <c r="D7" s="38"/>
    </row>
    <row r="8" spans="1:4" x14ac:dyDescent="0.2">
      <c r="A8" s="16" t="s">
        <v>4</v>
      </c>
      <c r="B8" s="25">
        <f>+Totalnal!$AE$8/Totalnal!$AE$9</f>
        <v>6.6334925999300784</v>
      </c>
      <c r="C8" s="25">
        <f>+Totalnoaseg!$AE$8/Totalnoaseg!$AE$9</f>
        <v>6.5624042487999183</v>
      </c>
      <c r="D8" s="25">
        <f>+Totalaseg!$AE$8/Totalaseg!$AE$9</f>
        <v>6.8594384028566795</v>
      </c>
    </row>
    <row r="9" spans="1:4" x14ac:dyDescent="0.2">
      <c r="A9" s="16" t="s">
        <v>52</v>
      </c>
      <c r="B9" s="25">
        <f>(+Totalnal!$AE$10/Totalnal!$AE$9)*100</f>
        <v>40.275026220720193</v>
      </c>
      <c r="C9" s="25">
        <f>(+Totalnoaseg!$AE$10/Totalnoaseg!$AE$9)*100</f>
        <v>38.714125217036056</v>
      </c>
      <c r="D9" s="25">
        <f>(+Totalaseg!$AE$10/Totalaseg!$AE$9)*100</f>
        <v>45.236162960558353</v>
      </c>
    </row>
    <row r="10" spans="1:4" x14ac:dyDescent="0.2">
      <c r="A10" s="16" t="s">
        <v>57</v>
      </c>
      <c r="B10" s="25">
        <f>(+Totalnal!$AE$9/Totalnal!$AE$3)*1000</f>
        <v>38.781785230592163</v>
      </c>
      <c r="C10" s="25">
        <f>(+Totalnoaseg!$AE$9/Totalnoaseg!$AE$3)*1000</f>
        <v>41.512177852398786</v>
      </c>
      <c r="D10" s="25">
        <f>(+Totalaseg!$AE$9/Totalaseg!$AE$3)*1000</f>
        <v>32.076178972687607</v>
      </c>
    </row>
    <row r="11" spans="1:4" x14ac:dyDescent="0.2">
      <c r="A11" s="16" t="s">
        <v>5</v>
      </c>
      <c r="B11" s="25">
        <f>+Totalnal!$AE$12/Totalnal!$AE$13</f>
        <v>2.1463761605271041</v>
      </c>
      <c r="C11" s="25">
        <f>+Totalnoaseg!$AE$12/Totalnoaseg!$AE$13</f>
        <v>2.1959326668375629</v>
      </c>
      <c r="D11" s="25">
        <f>+Totalaseg!$AE$12/Totalaseg!$AE$13</f>
        <v>1.7955232909860859</v>
      </c>
    </row>
    <row r="12" spans="1:4" x14ac:dyDescent="0.2">
      <c r="A12" s="16" t="s">
        <v>49</v>
      </c>
      <c r="B12" s="25">
        <f>(+Totalnal!$AE$13/Totalnal!$AE$14)</f>
        <v>0.67332123411978217</v>
      </c>
      <c r="C12" s="25">
        <f>+Totalnoaseg!$AE$13/Totalnoaseg!$AE$14</f>
        <v>0.74158798555224636</v>
      </c>
      <c r="D12" s="25">
        <f>+Totalaseg!$AE$13/Totalaseg!$AE$14</f>
        <v>0.40754437869822485</v>
      </c>
    </row>
    <row r="13" spans="1:4" x14ac:dyDescent="0.2">
      <c r="A13" s="16" t="s">
        <v>98</v>
      </c>
      <c r="B13" s="25">
        <f>(+Totalnal!$AE$15/Totalnal!$AE$14)*100</f>
        <v>42.261544666263362</v>
      </c>
      <c r="C13" s="25">
        <f>(+Totalnoaseg!$AE$15/Totalnoaseg!$AE$14)*100</f>
        <v>39.642608199733857</v>
      </c>
      <c r="D13" s="25">
        <f>(+Totalaseg!$AE$15/Totalaseg!$AE$14)*100</f>
        <v>52.440828402366868</v>
      </c>
    </row>
    <row r="14" spans="1:4" x14ac:dyDescent="0.2">
      <c r="A14" s="16" t="s">
        <v>99</v>
      </c>
      <c r="B14" s="25">
        <f>(+Totalnal!$AE$17/Totalnal!$AE$16)*100</f>
        <v>9.2486132123045888</v>
      </c>
      <c r="C14" s="25">
        <f>(+Totalnoaseg!$AE$17/Totalnoaseg!$AE$16)*100</f>
        <v>10.266666666666667</v>
      </c>
      <c r="D14" s="25">
        <f>(+Totalaseg!$AE$17/Totalaseg!$AE$16)*100</f>
        <v>5.3186274509803919</v>
      </c>
    </row>
    <row r="15" spans="1:4" x14ac:dyDescent="0.2">
      <c r="A15" s="16" t="s">
        <v>100</v>
      </c>
      <c r="B15" s="25">
        <f>(+Totalnal!$AE$14/Totalnal!$AE$3)*1000</f>
        <v>29.882899888669776</v>
      </c>
      <c r="C15" s="25">
        <f>(+Totalnoaseg!$AE$14/Totalnoaseg!$AE$3)*1000</f>
        <v>33.454380486605316</v>
      </c>
      <c r="D15" s="25">
        <f>(+Totalaseg!$AE$14/Totalaseg!$AE$3)*1000</f>
        <v>21.11686120974208</v>
      </c>
    </row>
    <row r="16" spans="1:4" x14ac:dyDescent="0.2">
      <c r="A16" s="16" t="s">
        <v>101</v>
      </c>
      <c r="B16" s="25">
        <f>(+Totalnal!$AE$16/Totalnal!$AE$2)*1000</f>
        <v>15.956753416258024</v>
      </c>
      <c r="C16" s="25">
        <f>(+Totalnoaseg!$AE$16/Totalnoaseg!$AE$2)*1000</f>
        <v>17.999177180471751</v>
      </c>
      <c r="D16" s="25">
        <f>(+Totalaseg!$AE$16/Totalaseg!$AE$2)*1000</f>
        <v>11.096183239324002</v>
      </c>
    </row>
    <row r="17" spans="1:4" x14ac:dyDescent="0.2">
      <c r="A17" s="16" t="s">
        <v>102</v>
      </c>
      <c r="B17" s="25">
        <f>(+Totalnal!$AE$18/Totalnal!$AE$16)*1000</f>
        <v>146.19263741805347</v>
      </c>
      <c r="C17" s="25">
        <f>(+Totalnoaseg!$AE$18/Totalnoaseg!$AE$16)*1000</f>
        <v>140.69841269841271</v>
      </c>
      <c r="D17" s="25">
        <f>(+Totalaseg!$AE$18/Totalaseg!$AE$16)*1000</f>
        <v>167.4019607843137</v>
      </c>
    </row>
    <row r="18" spans="1:4" hidden="1" x14ac:dyDescent="0.2">
      <c r="A18" s="16" t="s">
        <v>103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f>(+Totalnal!$AE$22/Totalnal!$AE$3)*1000</f>
        <v>39.174981281758861</v>
      </c>
      <c r="C21" s="25">
        <f>(+Totalnoaseg!$AE$22/Totalnoaseg!$AE$3)*1000</f>
        <v>0</v>
      </c>
      <c r="D21" s="25">
        <f>(+Totalaseg!$AE$22/Totalaseg!$AE$3)*1000</f>
        <v>135.38532024115705</v>
      </c>
    </row>
    <row r="22" spans="1:4" x14ac:dyDescent="0.2">
      <c r="A22" s="16" t="s">
        <v>6</v>
      </c>
      <c r="B22" s="25">
        <f>(+Totalnal!$AE$23/Totalnal!$AE$22)*1000</f>
        <v>3.4610059990770652</v>
      </c>
      <c r="C22" s="25" t="s">
        <v>108</v>
      </c>
      <c r="D22" s="25">
        <f>(+Totalaseg!$AE$23/Totalaseg!$AE$22)*1000</f>
        <v>3.4610059990770652</v>
      </c>
    </row>
    <row r="23" spans="1:4" x14ac:dyDescent="0.2">
      <c r="A23" s="16" t="s">
        <v>7</v>
      </c>
      <c r="B23" s="25">
        <f>(+Totalnal!$AE$24/Totalnal!$AE$22)*1000</f>
        <v>0.11536686663590216</v>
      </c>
      <c r="C23" s="25" t="s">
        <v>108</v>
      </c>
      <c r="D23" s="25">
        <f>(+Totalaseg!$AE$24/Totalaseg!$AE$22)*1000</f>
        <v>0.11536686663590216</v>
      </c>
    </row>
    <row r="24" spans="1:4" x14ac:dyDescent="0.2">
      <c r="A24" s="16" t="s">
        <v>58</v>
      </c>
      <c r="B24" s="25">
        <f>(+Totalnal!$AE$25/Totalnal!$AE$3)*1000</f>
        <v>18.246707171383761</v>
      </c>
      <c r="C24" s="25">
        <f>(+Totalnoaseg!$AE$25/Totalnoaseg!$AE$3)*1000</f>
        <v>0</v>
      </c>
      <c r="D24" s="25">
        <f>(+Totalaseg!$AE$25/Totalaseg!$AE$3)*1000</f>
        <v>63.05902933244478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f>(+Totalnal!$AE$28/Totalnal!$AE$3)*1000</f>
        <v>132.10784719889244</v>
      </c>
      <c r="C27" s="25">
        <f>(+Totalnoaseg!$AE$28/Totalnoaseg!$AE$3)*1000</f>
        <v>155.78832223557768</v>
      </c>
      <c r="D27" s="25">
        <f>(+Totalaseg!$AE$28/Totalaseg!$AE$3)*1000</f>
        <v>73.950664847923207</v>
      </c>
    </row>
    <row r="28" spans="1:4" x14ac:dyDescent="0.2">
      <c r="A28" s="16" t="s">
        <v>55</v>
      </c>
      <c r="B28" s="25">
        <f>(+Totalnal!$AE$30/Totalnal!$AE$29)*100</f>
        <v>6.1049011177987964</v>
      </c>
      <c r="C28" s="25">
        <f>(+Totalnoaseg!$AE$30/Totalnoaseg!$AE$29)*100</f>
        <v>6.7261904761904763</v>
      </c>
      <c r="D28" s="25">
        <f>(+Totalaseg!$AE$30/Totalaseg!$AE$29)*100</f>
        <v>4.4891640866873059</v>
      </c>
    </row>
    <row r="29" spans="1:4" x14ac:dyDescent="0.2">
      <c r="A29" s="16" t="s">
        <v>59</v>
      </c>
      <c r="B29" s="25">
        <f>(+Totalnal!$AE$31/Totalnal!$AE$3)*1000</f>
        <v>22.44381138038931</v>
      </c>
      <c r="C29" s="25">
        <f>(+Totalnoaseg!$AE$31/Totalnoaseg!$AE$3)*1000</f>
        <v>18.820606422918825</v>
      </c>
      <c r="D29" s="25">
        <f>(+Totalaseg!$AE$31/Totalaseg!$AE$3)*1000</f>
        <v>31.34208690400575</v>
      </c>
    </row>
    <row r="30" spans="1:4" x14ac:dyDescent="0.2">
      <c r="A30" s="16" t="s">
        <v>60</v>
      </c>
      <c r="B30" s="25">
        <f>(+Totalnal!$AE$32/Totalnal!$AE$3)*1000</f>
        <v>154.02137118460479</v>
      </c>
      <c r="C30" s="25">
        <f>(+Totalnoaseg!$AE$32/Totalnoaseg!$AE$3)*1000</f>
        <v>116.40029933201475</v>
      </c>
      <c r="D30" s="25">
        <f>(+Totalaseg!$AE$32/Totalaseg!$AE$3)*1000</f>
        <v>246.41544404760666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f>(+Totalnal!$AE$35/Totalnal!$AE$2)*1000</f>
        <v>214.0707504582638</v>
      </c>
      <c r="C33" s="25">
        <f>(+Totalnoaseg!$AE$35/Totalnoaseg!$AE$2)*1000</f>
        <v>190.73185225818247</v>
      </c>
      <c r="D33" s="25">
        <f>(+Totalaseg!$AE$35/Totalaseg!$AE$2)*1000</f>
        <v>269.61277584078061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f>(+Totalnal!$AE$38/Totalnal!$AE$2)*1000</f>
        <v>238.30522058622361</v>
      </c>
      <c r="C36" s="25">
        <f>(+Totalnoaseg!$AE$38/Totalnoaseg!$AE$2)*1000</f>
        <v>190.59128725543974</v>
      </c>
      <c r="D36" s="25">
        <f>(+Totalaseg!$AE$38/Totalaseg!$AE$2)*1000</f>
        <v>351.85507514400558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f>(+Totalnal!$AE$41/Totalnal!$AE$2)*1000</f>
        <v>3.3740124596253103</v>
      </c>
      <c r="C39" s="25">
        <f>(+Totalnoaseg!$AE$41/Totalnoaseg!$AE$2)*1000</f>
        <v>3.7118303163283963</v>
      </c>
      <c r="D39" s="25">
        <f>(+Totalaseg!$AE$41/Totalaseg!$AE$2)*1000</f>
        <v>2.5700718532257802</v>
      </c>
    </row>
    <row r="40" spans="1:4" x14ac:dyDescent="0.2">
      <c r="A40" s="18" t="s">
        <v>16</v>
      </c>
      <c r="B40" s="25">
        <f>(+Totalnal!$AE$42/Totalnal!$AE$2)*100000</f>
        <v>1.0460806576467692</v>
      </c>
      <c r="C40" s="25">
        <f>(+Totalnoaseg!$AE$42/Totalnoaseg!$AE$2)*100000</f>
        <v>0</v>
      </c>
      <c r="D40" s="25">
        <f>(+Totalaseg!$AE$42/Totalaseg!$AE$2)*100000</f>
        <v>3.5355485811571579</v>
      </c>
    </row>
    <row r="41" spans="1:4" x14ac:dyDescent="0.2">
      <c r="A41" s="18" t="s">
        <v>14</v>
      </c>
      <c r="B41" s="25">
        <f>+Totalnal!$AE$43/Totalnal!$AE$42</f>
        <v>0.69230769230769229</v>
      </c>
      <c r="C41" s="25" t="s">
        <v>108</v>
      </c>
      <c r="D41" s="25">
        <f>+Totalaseg!$AE$43/Totalaseg!$AE$42</f>
        <v>0.69230769230769229</v>
      </c>
    </row>
    <row r="42" spans="1:4" x14ac:dyDescent="0.2">
      <c r="A42" s="18"/>
      <c r="B42" s="25"/>
      <c r="C42" s="25"/>
      <c r="D42" s="25"/>
    </row>
    <row r="43" spans="1:4" x14ac:dyDescent="0.2">
      <c r="A43" s="4"/>
      <c r="B43" s="25"/>
      <c r="C43" s="25"/>
      <c r="D43" s="25"/>
    </row>
    <row r="44" spans="1:4" x14ac:dyDescent="0.2">
      <c r="A44" s="19"/>
      <c r="B44" s="32"/>
      <c r="C44" s="32"/>
      <c r="D44" s="32"/>
    </row>
    <row r="45" spans="1:4" x14ac:dyDescent="0.2">
      <c r="A45" s="18" t="s">
        <v>61</v>
      </c>
      <c r="B45" s="31"/>
      <c r="C45" s="31"/>
      <c r="D45" s="31"/>
    </row>
    <row r="46" spans="1:4" x14ac:dyDescent="0.2">
      <c r="A46" s="14" t="s">
        <v>106</v>
      </c>
      <c r="B46" s="40"/>
      <c r="C46" s="40"/>
      <c r="D46" s="40"/>
    </row>
    <row r="47" spans="1:4" x14ac:dyDescent="0.2">
      <c r="B47" s="40"/>
      <c r="C47" s="40"/>
      <c r="D47" s="40"/>
    </row>
    <row r="48" spans="1:4" x14ac:dyDescent="0.2">
      <c r="B48" s="10"/>
      <c r="C48" s="10"/>
      <c r="D48" s="10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6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D48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107</v>
      </c>
      <c r="B1" s="2"/>
      <c r="C1" s="2"/>
      <c r="D1" s="2"/>
    </row>
    <row r="2" spans="1:4" s="4" customFormat="1" x14ac:dyDescent="0.2">
      <c r="A2" s="20" t="s">
        <v>48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5" t="s">
        <v>3</v>
      </c>
      <c r="B4" s="45" t="s">
        <v>0</v>
      </c>
      <c r="C4" s="48" t="s">
        <v>2</v>
      </c>
      <c r="D4" s="48"/>
    </row>
    <row r="5" spans="1:4" s="9" customFormat="1" ht="24.75" customHeight="1" x14ac:dyDescent="0.2">
      <c r="A5" s="46"/>
      <c r="B5" s="47"/>
      <c r="C5" s="21" t="s">
        <v>50</v>
      </c>
      <c r="D5" s="21" t="s">
        <v>51</v>
      </c>
    </row>
    <row r="6" spans="1:4" x14ac:dyDescent="0.2">
      <c r="B6" s="37"/>
      <c r="C6" s="38"/>
      <c r="D6" s="38"/>
    </row>
    <row r="7" spans="1:4" x14ac:dyDescent="0.2">
      <c r="A7" s="15" t="s">
        <v>53</v>
      </c>
      <c r="B7" s="37"/>
      <c r="C7" s="38"/>
      <c r="D7" s="38"/>
    </row>
    <row r="8" spans="1:4" x14ac:dyDescent="0.2">
      <c r="A8" s="16" t="s">
        <v>4</v>
      </c>
      <c r="B8" s="25">
        <f>+Totalnal!$AF$8/Totalnal!$AF$9</f>
        <v>5.8547067503209016</v>
      </c>
      <c r="C8" s="25">
        <f>+Totalnoaseg!$AF$8/Totalnoaseg!$AF$9</f>
        <v>5.3922759158222915</v>
      </c>
      <c r="D8" s="25">
        <f>+Totalaseg!$AF$8/Totalaseg!$AF$9</f>
        <v>7.3990317038888023</v>
      </c>
    </row>
    <row r="9" spans="1:4" x14ac:dyDescent="0.2">
      <c r="A9" s="16" t="s">
        <v>52</v>
      </c>
      <c r="B9" s="25">
        <f>(+Totalnal!$AF$10/Totalnal!$AF$9)*100</f>
        <v>41.855108626543029</v>
      </c>
      <c r="C9" s="25">
        <f>(+Totalnoaseg!$AF$10/Totalnoaseg!$AF$9)*100</f>
        <v>40.185502727981294</v>
      </c>
      <c r="D9" s="25">
        <f>(+Totalaseg!$AF$10/Totalaseg!$AF$9)*100</f>
        <v>47.430891769483054</v>
      </c>
    </row>
    <row r="10" spans="1:4" x14ac:dyDescent="0.2">
      <c r="A10" s="16" t="s">
        <v>57</v>
      </c>
      <c r="B10" s="25">
        <f>(+Totalnal!$AF$9/Totalnal!$AF$3)*1000</f>
        <v>40.16051873983298</v>
      </c>
      <c r="C10" s="25">
        <f>(+Totalnoaseg!$AF$9/Totalnoaseg!$AF$3)*1000</f>
        <v>47.294936087326434</v>
      </c>
      <c r="D10" s="25">
        <f>(+Totalaseg!$AF$9/Totalaseg!$AF$3)*1000</f>
        <v>26.706485175460731</v>
      </c>
    </row>
    <row r="11" spans="1:4" x14ac:dyDescent="0.2">
      <c r="A11" s="16" t="s">
        <v>5</v>
      </c>
      <c r="B11" s="25">
        <f>+Totalnal!$AF$12/Totalnal!$AF$13</f>
        <v>2.1667444957539908</v>
      </c>
      <c r="C11" s="25">
        <f>+Totalnoaseg!$AF$12/Totalnoaseg!$AF$13</f>
        <v>2.2479202065450052</v>
      </c>
      <c r="D11" s="25">
        <f>+Totalaseg!$AF$12/Totalaseg!$AF$13</f>
        <v>1.8725003999360101</v>
      </c>
    </row>
    <row r="12" spans="1:4" x14ac:dyDescent="0.2">
      <c r="A12" s="16" t="s">
        <v>49</v>
      </c>
      <c r="B12" s="25">
        <f>(+Totalnal!$AF$13/Totalnal!$AF$14)</f>
        <v>0.54064238627331807</v>
      </c>
      <c r="C12" s="25">
        <f>+Totalnoaseg!$AF$13/Totalnoaseg!$AF$14</f>
        <v>0.56567762229906005</v>
      </c>
      <c r="D12" s="25">
        <f>+Totalaseg!$AF$13/Totalaseg!$AF$14</f>
        <v>0.45873848750596263</v>
      </c>
    </row>
    <row r="13" spans="1:4" x14ac:dyDescent="0.2">
      <c r="A13" s="16" t="s">
        <v>98</v>
      </c>
      <c r="B13" s="25">
        <f>(+Totalnal!$AF$15/Totalnal!$AF$14)*100</f>
        <v>38.77039599794287</v>
      </c>
      <c r="C13" s="25">
        <f>(+Totalnoaseg!$AF$15/Totalnoaseg!$AF$14)*100</f>
        <v>33.243874124652045</v>
      </c>
      <c r="D13" s="25">
        <f>(+Totalaseg!$AF$15/Totalaseg!$AF$14)*100</f>
        <v>54.419696914101202</v>
      </c>
    </row>
    <row r="14" spans="1:4" x14ac:dyDescent="0.2">
      <c r="A14" s="16" t="s">
        <v>99</v>
      </c>
      <c r="B14" s="25">
        <f>(+Totalnal!$AF$17/Totalnal!$AF$16)*100</f>
        <v>6.4034907788986892</v>
      </c>
      <c r="C14" s="25">
        <f>(+Totalnoaseg!$AF$17/Totalnoaseg!$AF$16)*100</f>
        <v>6.9452980946527356</v>
      </c>
      <c r="D14" s="25">
        <f>(+Totalaseg!$AF$17/Totalaseg!$AF$16)*100</f>
        <v>4.8345501434746287</v>
      </c>
    </row>
    <row r="15" spans="1:4" x14ac:dyDescent="0.2">
      <c r="A15" s="16" t="s">
        <v>100</v>
      </c>
      <c r="B15" s="25">
        <f>(+Totalnal!$AF$14/Totalnal!$AF$3)*1000</f>
        <v>25.761865405243817</v>
      </c>
      <c r="C15" s="25">
        <f>(+Totalnoaseg!$AF$14/Totalnoaseg!$AF$3)*1000</f>
        <v>29.531135034230772</v>
      </c>
      <c r="D15" s="25">
        <f>(+Totalaseg!$AF$14/Totalaseg!$AF$3)*1000</f>
        <v>18.945073676058914</v>
      </c>
    </row>
    <row r="16" spans="1:4" x14ac:dyDescent="0.2">
      <c r="A16" s="16" t="s">
        <v>101</v>
      </c>
      <c r="B16" s="25">
        <f>(+Totalnal!$AF$16/Totalnal!$AF$2)*1000</f>
        <v>13.536705759467326</v>
      </c>
      <c r="C16" s="25">
        <f>(+Totalnoaseg!$AF$16/Totalnoaseg!$AF$2)*1000</f>
        <v>15.618381979275272</v>
      </c>
      <c r="D16" s="25">
        <f>(+Totalaseg!$AF$16/Totalaseg!$AF$2)*1000</f>
        <v>9.7670468332928895</v>
      </c>
    </row>
    <row r="17" spans="1:4" x14ac:dyDescent="0.2">
      <c r="A17" s="16" t="s">
        <v>102</v>
      </c>
      <c r="B17" s="25">
        <f>(+Totalnal!$AF$18/Totalnal!$AF$16)*1000</f>
        <v>110.16838532828613</v>
      </c>
      <c r="C17" s="25">
        <f>(+Totalnoaseg!$AF$18/Totalnoaseg!$AF$16)*1000</f>
        <v>98.152352520602591</v>
      </c>
      <c r="D17" s="25">
        <f>(+Totalaseg!$AF$18/Totalaseg!$AF$16)*1000</f>
        <v>144.963858922669</v>
      </c>
    </row>
    <row r="18" spans="1:4" hidden="1" x14ac:dyDescent="0.2">
      <c r="A18" s="16" t="s">
        <v>103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f>(+Totalnal!$AF$22/Totalnal!$AF$3)*1000</f>
        <v>99.701514540898245</v>
      </c>
      <c r="C21" s="25">
        <f>(+Totalnoaseg!$AF$22/Totalnoaseg!$AF$3)*1000</f>
        <v>82.865667636403316</v>
      </c>
      <c r="D21" s="25">
        <f>(+Totalaseg!$AF$22/Totalaseg!$AF$3)*1000</f>
        <v>131.45043506308883</v>
      </c>
    </row>
    <row r="22" spans="1:4" x14ac:dyDescent="0.2">
      <c r="A22" s="16" t="s">
        <v>6</v>
      </c>
      <c r="B22" s="25">
        <f>(+Totalnal!$AF$23/Totalnal!$AF$22)*1000</f>
        <v>5.9919302230061131</v>
      </c>
      <c r="C22" s="25">
        <f>(+Totalnoaseg!$AF$23/Totalnoaseg!$AF$22)*1000</f>
        <v>3.9769567828465933</v>
      </c>
      <c r="D22" s="25">
        <f>(+Totalaseg!$AF$23/Totalaseg!$AF$22)*1000</f>
        <v>8.3873185435892008</v>
      </c>
    </row>
    <row r="23" spans="1:4" x14ac:dyDescent="0.2">
      <c r="A23" s="16" t="s">
        <v>7</v>
      </c>
      <c r="B23" s="25">
        <f>(+Totalnal!$AF$24/Totalnal!$AF$22)*1000</f>
        <v>11.925874024499263</v>
      </c>
      <c r="C23" s="25">
        <f>(+Totalnoaseg!$AF$24/Totalnoaseg!$AF$22)*1000</f>
        <v>0.20463088591828107</v>
      </c>
      <c r="D23" s="25">
        <f>(+Totalaseg!$AF$24/Totalaseg!$AF$22)*1000</f>
        <v>25.86001745154552</v>
      </c>
    </row>
    <row r="24" spans="1:4" x14ac:dyDescent="0.2">
      <c r="A24" s="16" t="s">
        <v>58</v>
      </c>
      <c r="B24" s="25">
        <f>(+Totalnal!$AF$25/Totalnal!$AF$3)*1000</f>
        <v>102.48113177322428</v>
      </c>
      <c r="C24" s="25">
        <f>(+Totalnoaseg!$AF$25/Totalnoaseg!$AF$3)*1000</f>
        <v>115.26325179779738</v>
      </c>
      <c r="D24" s="25">
        <f>(+Totalaseg!$AF$25/Totalaseg!$AF$3)*1000</f>
        <v>78.376700611111218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f>(+Totalnal!$AF$28/Totalnal!$AF$3)*1000</f>
        <v>167.70084294259306</v>
      </c>
      <c r="C27" s="25">
        <f>(+Totalnoaseg!$AF$28/Totalnoaseg!$AF$3)*1000</f>
        <v>206.29697238683497</v>
      </c>
      <c r="D27" s="25">
        <f>(+Totalaseg!$AF$28/Totalaseg!$AF$3)*1000</f>
        <v>94.91653615121578</v>
      </c>
    </row>
    <row r="28" spans="1:4" x14ac:dyDescent="0.2">
      <c r="A28" s="16" t="s">
        <v>55</v>
      </c>
      <c r="B28" s="25">
        <f>(+Totalnal!$AF$30/Totalnal!$AF$29)*100</f>
        <v>7.6779882429784454</v>
      </c>
      <c r="C28" s="25">
        <f>(+Totalnoaseg!$AF$30/Totalnoaseg!$AF$29)*100</f>
        <v>8.1938805822358649</v>
      </c>
      <c r="D28" s="25">
        <f>(+Totalaseg!$AF$30/Totalaseg!$AF$29)*100</f>
        <v>6.678180771445021</v>
      </c>
    </row>
    <row r="29" spans="1:4" x14ac:dyDescent="0.2">
      <c r="A29" s="16" t="s">
        <v>59</v>
      </c>
      <c r="B29" s="25">
        <f>(+Totalnal!$AF$31/Totalnal!$AF$3)*1000</f>
        <v>39.639957786625892</v>
      </c>
      <c r="C29" s="25">
        <f>(+Totalnoaseg!$AF$31/Totalnoaseg!$AF$3)*1000</f>
        <v>35.475994225815441</v>
      </c>
      <c r="D29" s="25">
        <f>(+Totalaseg!$AF$31/Totalaseg!$AF$3)*1000</f>
        <v>47.492330696608406</v>
      </c>
    </row>
    <row r="30" spans="1:4" x14ac:dyDescent="0.2">
      <c r="A30" s="16" t="s">
        <v>60</v>
      </c>
      <c r="B30" s="25">
        <f>(+Totalnal!$AF$32/Totalnal!$AF$3)*1000</f>
        <v>201.57512446128203</v>
      </c>
      <c r="C30" s="25">
        <f>(+Totalnoaseg!$AF$32/Totalnoaseg!$AF$3)*1000</f>
        <v>164.46657357588055</v>
      </c>
      <c r="D30" s="25">
        <f>(+Totalaseg!$AF$32/Totalaseg!$AF$3)*1000</f>
        <v>271.55416617136837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f>(+Totalnal!$AF$35/Totalnal!$AF$2)*1000</f>
        <v>195.76211524689904</v>
      </c>
      <c r="C33" s="25">
        <f>(+Totalnoaseg!$AF$35/Totalnoaseg!$AF$2)*1000</f>
        <v>167.48027303320995</v>
      </c>
      <c r="D33" s="25">
        <f>(+Totalaseg!$AF$35/Totalaseg!$AF$2)*1000</f>
        <v>246.97704383907273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f>(+Totalnal!$AF$38/Totalnal!$AF$2)*1000</f>
        <v>222.10791652562514</v>
      </c>
      <c r="C36" s="25">
        <f>(+Totalnoaseg!$AF$38/Totalnoaseg!$AF$2)*1000</f>
        <v>181.24889067034661</v>
      </c>
      <c r="D36" s="25">
        <f>(+Totalaseg!$AF$38/Totalaseg!$AF$2)*1000</f>
        <v>296.09857370109739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f>(+Totalnal!$AF$41/Totalnal!$AF$2)*1000</f>
        <v>20.960602019538072</v>
      </c>
      <c r="C39" s="25">
        <f>(+Totalnoaseg!$AF$41/Totalnoaseg!$AF$2)*1000</f>
        <v>6.0053670984873149</v>
      </c>
      <c r="D39" s="25">
        <f>(+Totalaseg!$AF$41/Totalaseg!$AF$2)*1000</f>
        <v>48.042688213699336</v>
      </c>
    </row>
    <row r="40" spans="1:4" x14ac:dyDescent="0.2">
      <c r="A40" s="18" t="s">
        <v>16</v>
      </c>
      <c r="B40" s="25">
        <f>(+Totalnal!$AF$42/Totalnal!$AF$2)*100000</f>
        <v>11.030899391886962</v>
      </c>
      <c r="C40" s="25">
        <f>(+Totalnoaseg!$AF$42/Totalnoaseg!$AF$2)*100000</f>
        <v>3.7810264566061584</v>
      </c>
      <c r="D40" s="25">
        <f>(+Totalaseg!$AF$42/Totalaseg!$AF$2)*100000</f>
        <v>24.159525238721653</v>
      </c>
    </row>
    <row r="41" spans="1:4" x14ac:dyDescent="0.2">
      <c r="A41" s="18" t="s">
        <v>14</v>
      </c>
      <c r="B41" s="25">
        <f>+Totalnal!$AF$43/Totalnal!$AF$42</f>
        <v>0.8764302059496567</v>
      </c>
      <c r="C41" s="25">
        <f>+Totalnoaseg!$AF$43/Totalnoaseg!$AF$42</f>
        <v>1</v>
      </c>
      <c r="D41" s="25">
        <f>+Totalaseg!$AF$43/Totalaseg!$AF$42</f>
        <v>0.84140969162995594</v>
      </c>
    </row>
    <row r="42" spans="1:4" x14ac:dyDescent="0.2">
      <c r="A42" s="18"/>
      <c r="B42" s="25"/>
      <c r="C42" s="25"/>
      <c r="D42" s="25"/>
    </row>
    <row r="43" spans="1:4" x14ac:dyDescent="0.2">
      <c r="A43" s="4"/>
      <c r="B43" s="25"/>
      <c r="C43" s="25"/>
      <c r="D43" s="25"/>
    </row>
    <row r="44" spans="1:4" x14ac:dyDescent="0.2">
      <c r="A44" s="19"/>
      <c r="B44" s="32"/>
      <c r="C44" s="32"/>
      <c r="D44" s="32"/>
    </row>
    <row r="45" spans="1:4" x14ac:dyDescent="0.2">
      <c r="A45" s="18" t="s">
        <v>61</v>
      </c>
      <c r="B45" s="31"/>
      <c r="C45" s="31"/>
      <c r="D45" s="31"/>
    </row>
    <row r="46" spans="1:4" x14ac:dyDescent="0.2">
      <c r="A46" s="14" t="s">
        <v>106</v>
      </c>
      <c r="B46" s="40"/>
      <c r="C46" s="40"/>
      <c r="D46" s="40"/>
    </row>
    <row r="47" spans="1:4" x14ac:dyDescent="0.2">
      <c r="B47" s="40"/>
      <c r="C47" s="40"/>
      <c r="D47" s="40"/>
    </row>
    <row r="48" spans="1:4" x14ac:dyDescent="0.2">
      <c r="B48" s="10"/>
      <c r="C48" s="10"/>
      <c r="D48" s="10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5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D48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107</v>
      </c>
      <c r="B1" s="2"/>
      <c r="C1" s="2"/>
      <c r="D1" s="2"/>
    </row>
    <row r="2" spans="1:4" s="4" customFormat="1" x14ac:dyDescent="0.2">
      <c r="A2" s="20" t="s">
        <v>43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5" t="s">
        <v>3</v>
      </c>
      <c r="B4" s="45" t="s">
        <v>0</v>
      </c>
      <c r="C4" s="48" t="s">
        <v>2</v>
      </c>
      <c r="D4" s="48"/>
    </row>
    <row r="5" spans="1:4" s="9" customFormat="1" ht="25.5" customHeight="1" x14ac:dyDescent="0.2">
      <c r="A5" s="46"/>
      <c r="B5" s="47"/>
      <c r="C5" s="21" t="s">
        <v>50</v>
      </c>
      <c r="D5" s="21" t="s">
        <v>51</v>
      </c>
    </row>
    <row r="6" spans="1:4" x14ac:dyDescent="0.2">
      <c r="B6" s="37"/>
      <c r="C6" s="38"/>
      <c r="D6" s="38"/>
    </row>
    <row r="7" spans="1:4" x14ac:dyDescent="0.2">
      <c r="A7" s="15" t="s">
        <v>53</v>
      </c>
      <c r="B7" s="37"/>
      <c r="C7" s="38"/>
      <c r="D7" s="38"/>
    </row>
    <row r="8" spans="1:4" x14ac:dyDescent="0.2">
      <c r="A8" s="16" t="s">
        <v>4</v>
      </c>
      <c r="B8" s="25">
        <f>+Totalnal!$AG$8/Totalnal!$AG$9</f>
        <v>5.5123183691173283</v>
      </c>
      <c r="C8" s="25">
        <f>+Totalnoaseg!$AG$8/Totalnoaseg!$AG$9</f>
        <v>4.5898424353679061</v>
      </c>
      <c r="D8" s="25">
        <f>+Totalaseg!$AG$8/Totalaseg!$AG$9</f>
        <v>7.7582122905027937</v>
      </c>
    </row>
    <row r="9" spans="1:4" x14ac:dyDescent="0.2">
      <c r="A9" s="16" t="s">
        <v>52</v>
      </c>
      <c r="B9" s="25">
        <f>(+Totalnal!$AG$10/Totalnal!$AG$9)*100</f>
        <v>40.362177401865104</v>
      </c>
      <c r="C9" s="25">
        <f>(+Totalnoaseg!$AG$10/Totalnoaseg!$AG$9)*100</f>
        <v>34.814134924277191</v>
      </c>
      <c r="D9" s="25">
        <f>(+Totalaseg!$AG$10/Totalaseg!$AG$9)*100</f>
        <v>53.869646182495345</v>
      </c>
    </row>
    <row r="10" spans="1:4" x14ac:dyDescent="0.2">
      <c r="A10" s="16" t="s">
        <v>57</v>
      </c>
      <c r="B10" s="25">
        <f>(+Totalnal!$AG$9/Totalnal!$AG$3)*1000</f>
        <v>41.421984104953658</v>
      </c>
      <c r="C10" s="25">
        <f>(+Totalnoaseg!$AG$9/Totalnoaseg!$AG$3)*1000</f>
        <v>57.270567291383401</v>
      </c>
      <c r="D10" s="25">
        <f>(+Totalaseg!$AG$9/Totalaseg!$AG$3)*1000</f>
        <v>24.748140433023327</v>
      </c>
    </row>
    <row r="11" spans="1:4" x14ac:dyDescent="0.2">
      <c r="A11" s="16" t="s">
        <v>5</v>
      </c>
      <c r="B11" s="25">
        <f>+Totalnal!$AG$12/Totalnal!$AG$13</f>
        <v>1.5926353149955634</v>
      </c>
      <c r="C11" s="25">
        <f>+Totalnoaseg!$AG$12/Totalnoaseg!$AG$13</f>
        <v>1.5618195956454122</v>
      </c>
      <c r="D11" s="25">
        <f>+Totalaseg!$AG$12/Totalaseg!$AG$13</f>
        <v>1.71494708994709</v>
      </c>
    </row>
    <row r="12" spans="1:4" x14ac:dyDescent="0.2">
      <c r="A12" s="16" t="s">
        <v>49</v>
      </c>
      <c r="B12" s="25">
        <f>(+Totalnal!$AG$13/Totalnal!$AG$14)</f>
        <v>0.76789425271692846</v>
      </c>
      <c r="C12" s="25">
        <f>+Totalnoaseg!$AG$13/Totalnoaseg!$AG$14</f>
        <v>0.96252338946805671</v>
      </c>
      <c r="D12" s="25">
        <f>+Totalaseg!$AG$13/Totalaseg!$AG$14</f>
        <v>0.41818014197473957</v>
      </c>
    </row>
    <row r="13" spans="1:4" x14ac:dyDescent="0.2">
      <c r="A13" s="16" t="s">
        <v>98</v>
      </c>
      <c r="B13" s="25">
        <f>(+Totalnal!$AG$15/Totalnal!$AG$14)*100</f>
        <v>50.679657956597282</v>
      </c>
      <c r="C13" s="25">
        <f>(+Totalnoaseg!$AG$15/Totalnoaseg!$AG$14)*100</f>
        <v>45.838011226944673</v>
      </c>
      <c r="D13" s="25">
        <f>(+Totalaseg!$AG$15/Totalaseg!$AG$14)*100</f>
        <v>58.099013552134224</v>
      </c>
    </row>
    <row r="14" spans="1:4" x14ac:dyDescent="0.2">
      <c r="A14" s="16" t="s">
        <v>99</v>
      </c>
      <c r="B14" s="25">
        <f>(+Totalnal!$AG$17/Totalnal!$AG$16)*100</f>
        <v>9.0384225808629886</v>
      </c>
      <c r="C14" s="25">
        <f>(+Totalnoaseg!$AG$17/Totalnoaseg!$AG$16)*100</f>
        <v>10.511058621430106</v>
      </c>
      <c r="D14" s="25">
        <f>(+Totalaseg!$AG$17/Totalaseg!$AG$16)*100</f>
        <v>6.542311191992721</v>
      </c>
    </row>
    <row r="15" spans="1:4" x14ac:dyDescent="0.2">
      <c r="A15" s="16" t="s">
        <v>100</v>
      </c>
      <c r="B15" s="25">
        <f>(+Totalnal!$AG$14/Totalnal!$AG$3)*1000</f>
        <v>26.368672726799062</v>
      </c>
      <c r="C15" s="25">
        <f>(+Totalnoaseg!$AG$14/Totalnoaseg!$AG$3)*1000</f>
        <v>32.774849661475486</v>
      </c>
      <c r="D15" s="25">
        <f>(+Totalaseg!$AG$14/Totalaseg!$AG$3)*1000</f>
        <v>19.995760095121344</v>
      </c>
    </row>
    <row r="16" spans="1:4" x14ac:dyDescent="0.2">
      <c r="A16" s="16" t="s">
        <v>101</v>
      </c>
      <c r="B16" s="25">
        <f>(+Totalnal!$AG$16/Totalnal!$AG$2)*1000</f>
        <v>14.348756462099914</v>
      </c>
      <c r="C16" s="25">
        <f>(+Totalnoaseg!$AG$16/Totalnoaseg!$AG$2)*1000</f>
        <v>18.176460371452382</v>
      </c>
      <c r="D16" s="25">
        <f>(+Totalaseg!$AG$16/Totalaseg!$AG$2)*1000</f>
        <v>10.574333523523803</v>
      </c>
    </row>
    <row r="17" spans="1:4" x14ac:dyDescent="0.2">
      <c r="A17" s="16" t="s">
        <v>102</v>
      </c>
      <c r="B17" s="25">
        <f>(+Totalnal!$AG$18/Totalnal!$AG$16)*1000</f>
        <v>109.05530420690121</v>
      </c>
      <c r="C17" s="25">
        <f>(+Totalnoaseg!$AG$18/Totalnoaseg!$AG$16)*1000</f>
        <v>105.00322095769809</v>
      </c>
      <c r="D17" s="25">
        <f>(+Totalaseg!$AG$18/Totalaseg!$AG$16)*1000</f>
        <v>115.92356687898089</v>
      </c>
    </row>
    <row r="18" spans="1:4" hidden="1" x14ac:dyDescent="0.2">
      <c r="A18" s="16" t="s">
        <v>103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f>(+Totalnal!$AG$22/Totalnal!$AG$3)*1000</f>
        <v>133.15582337759403</v>
      </c>
      <c r="C21" s="25">
        <f>(+Totalnoaseg!$AG$22/Totalnoaseg!$AG$3)*1000</f>
        <v>107.04873911885504</v>
      </c>
      <c r="D21" s="25">
        <f>(+Totalaseg!$AG$22/Totalaseg!$AG$3)*1000</f>
        <v>160.62234429871052</v>
      </c>
    </row>
    <row r="22" spans="1:4" x14ac:dyDescent="0.2">
      <c r="A22" s="16" t="s">
        <v>6</v>
      </c>
      <c r="B22" s="25">
        <f>(+Totalnal!$AG$23/Totalnal!$AG$22)*1000</f>
        <v>7.3468892097202918</v>
      </c>
      <c r="C22" s="25">
        <f>(+Totalnoaseg!$AG$23/Totalnoaseg!$AG$22)*1000</f>
        <v>11.916063770583037</v>
      </c>
      <c r="D22" s="25">
        <f>(+Totalaseg!$AG$23/Totalaseg!$AG$22)*1000</f>
        <v>4.1431391452049766</v>
      </c>
    </row>
    <row r="23" spans="1:4" x14ac:dyDescent="0.2">
      <c r="A23" s="16" t="s">
        <v>7</v>
      </c>
      <c r="B23" s="25">
        <f>(+Totalnal!$AG$24/Totalnal!$AG$22)*1000</f>
        <v>6.4900894579898267</v>
      </c>
      <c r="C23" s="25">
        <f>(+Totalnoaseg!$AG$24/Totalnoaseg!$AG$22)*1000</f>
        <v>1.1294071430909747</v>
      </c>
      <c r="D23" s="25">
        <f>(+Totalaseg!$AG$24/Totalaseg!$AG$22)*1000</f>
        <v>10.248817885507046</v>
      </c>
    </row>
    <row r="24" spans="1:4" x14ac:dyDescent="0.2">
      <c r="A24" s="16" t="s">
        <v>58</v>
      </c>
      <c r="B24" s="25">
        <f>(+Totalnal!$AG$25/Totalnal!$AG$3)*1000</f>
        <v>107.23362052934978</v>
      </c>
      <c r="C24" s="25">
        <f>(+Totalnoaseg!$AG$25/Totalnoaseg!$AG$3)*1000</f>
        <v>135.40104290780639</v>
      </c>
      <c r="D24" s="25">
        <f>(+Totalaseg!$AG$25/Totalaseg!$AG$3)*1000</f>
        <v>77.599476463919331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f>(+Totalnal!$AG$28/Totalnal!$AG$3)*1000</f>
        <v>158.21383302026544</v>
      </c>
      <c r="C27" s="25">
        <f>(+Totalnoaseg!$AG$28/Totalnoaseg!$AG$3)*1000</f>
        <v>256.82480830962027</v>
      </c>
      <c r="D27" s="25">
        <f>(+Totalaseg!$AG$28/Totalaseg!$AG$3)*1000</f>
        <v>54.468030195496482</v>
      </c>
    </row>
    <row r="28" spans="1:4" x14ac:dyDescent="0.2">
      <c r="A28" s="16" t="s">
        <v>55</v>
      </c>
      <c r="B28" s="25">
        <f>(+Totalnal!$AG$30/Totalnal!$AG$29)*100</f>
        <v>5.9542165816629105</v>
      </c>
      <c r="C28" s="25">
        <f>(+Totalnoaseg!$AG$30/Totalnoaseg!$AG$29)*100</f>
        <v>2.9612220916568743</v>
      </c>
      <c r="D28" s="25">
        <f>(+Totalaseg!$AG$30/Totalaseg!$AG$29)*100</f>
        <v>9.0038314176245215</v>
      </c>
    </row>
    <row r="29" spans="1:4" x14ac:dyDescent="0.2">
      <c r="A29" s="16" t="s">
        <v>59</v>
      </c>
      <c r="B29" s="25">
        <f>(+Totalnal!$AG$31/Totalnal!$AG$3)*1000</f>
        <v>32.002098498262178</v>
      </c>
      <c r="C29" s="25">
        <f>(+Totalnoaseg!$AG$31/Totalnoaseg!$AG$3)*1000</f>
        <v>39.920310068826304</v>
      </c>
      <c r="D29" s="25">
        <f>(+Totalaseg!$AG$31/Totalaseg!$AG$3)*1000</f>
        <v>23.671573281225516</v>
      </c>
    </row>
    <row r="30" spans="1:4" x14ac:dyDescent="0.2">
      <c r="A30" s="16" t="s">
        <v>60</v>
      </c>
      <c r="B30" s="25">
        <f>(+Totalnal!$AG$32/Totalnal!$AG$3)*1000</f>
        <v>198.33503566818214</v>
      </c>
      <c r="C30" s="25">
        <f>(+Totalnoaseg!$AG$32/Totalnoaseg!$AG$3)*1000</f>
        <v>171.35087399599098</v>
      </c>
      <c r="D30" s="25">
        <f>(+Totalaseg!$AG$32/Totalaseg!$AG$3)*1000</f>
        <v>226.72430479385767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f>(+Totalnal!$AG$35/Totalnal!$AG$2)*1000</f>
        <v>282.30056812704106</v>
      </c>
      <c r="C33" s="25">
        <f>(+Totalnoaseg!$AG$35/Totalnoaseg!$AG$2)*1000</f>
        <v>286.80616133999195</v>
      </c>
      <c r="D33" s="25">
        <f>(+Totalaseg!$AG$35/Totalaseg!$AG$2)*1000</f>
        <v>277.85769198573286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f>(+Totalnal!$AG$38/Totalnal!$AG$2)*1000</f>
        <v>358.90058430802787</v>
      </c>
      <c r="C36" s="25">
        <f>(+Totalnoaseg!$AG$38/Totalnoaseg!$AG$2)*1000</f>
        <v>296.04856163193938</v>
      </c>
      <c r="D36" s="25">
        <f>(+Totalaseg!$AG$38/Totalaseg!$AG$2)*1000</f>
        <v>420.87771779134022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f>(+Totalnal!$AG$41/Totalnal!$AG$2)*1000</f>
        <v>4.5679797650462586</v>
      </c>
      <c r="C39" s="25">
        <f>(+Totalnoaseg!$AG$41/Totalnoaseg!$AG$2)*1000</f>
        <v>6.5854053600457441</v>
      </c>
      <c r="D39" s="25">
        <f>(+Totalaseg!$AG$41/Totalaseg!$AG$2)*1000</f>
        <v>2.5786363824425651</v>
      </c>
    </row>
    <row r="40" spans="1:4" x14ac:dyDescent="0.2">
      <c r="A40" s="18" t="s">
        <v>16</v>
      </c>
      <c r="B40" s="25">
        <f>(+Totalnal!$AG$42/Totalnal!$AG$2)*100000</f>
        <v>6.3464349265145819</v>
      </c>
      <c r="C40" s="25">
        <f>(+Totalnoaseg!$AG$42/Totalnoaseg!$AG$2)*100000</f>
        <v>3.0248565144675958</v>
      </c>
      <c r="D40" s="25">
        <f>(+Totalaseg!$AG$42/Totalaseg!$AG$2)*100000</f>
        <v>9.6217775464274808</v>
      </c>
    </row>
    <row r="41" spans="1:4" x14ac:dyDescent="0.2">
      <c r="A41" s="18" t="s">
        <v>14</v>
      </c>
      <c r="B41" s="25">
        <f>+Totalnal!$AG$43/Totalnal!$AG$42</f>
        <v>0.89312977099236646</v>
      </c>
      <c r="C41" s="25">
        <f>+Totalnoaseg!$AG$43/Totalnoaseg!$AG$42</f>
        <v>1</v>
      </c>
      <c r="D41" s="25">
        <f>+Totalaseg!$AG$43/Totalaseg!$AG$42</f>
        <v>0.86</v>
      </c>
    </row>
    <row r="42" spans="1:4" x14ac:dyDescent="0.2">
      <c r="A42" s="18"/>
      <c r="B42" s="25"/>
      <c r="C42" s="25"/>
      <c r="D42" s="25"/>
    </row>
    <row r="43" spans="1:4" x14ac:dyDescent="0.2">
      <c r="A43" s="4"/>
      <c r="B43" s="25"/>
      <c r="C43" s="25"/>
      <c r="D43" s="25"/>
    </row>
    <row r="44" spans="1:4" x14ac:dyDescent="0.2">
      <c r="A44" s="19"/>
      <c r="B44" s="32"/>
      <c r="C44" s="32"/>
      <c r="D44" s="32"/>
    </row>
    <row r="45" spans="1:4" x14ac:dyDescent="0.2">
      <c r="A45" s="18" t="s">
        <v>61</v>
      </c>
      <c r="B45" s="31"/>
      <c r="C45" s="31"/>
      <c r="D45" s="31"/>
    </row>
    <row r="46" spans="1:4" x14ac:dyDescent="0.2">
      <c r="A46" s="14" t="s">
        <v>106</v>
      </c>
      <c r="B46" s="40"/>
      <c r="C46" s="40"/>
      <c r="D46" s="40"/>
    </row>
    <row r="47" spans="1:4" x14ac:dyDescent="0.2">
      <c r="B47" s="40"/>
      <c r="C47" s="40"/>
      <c r="D47" s="40"/>
    </row>
    <row r="48" spans="1:4" x14ac:dyDescent="0.2">
      <c r="B48" s="10"/>
      <c r="C48" s="10"/>
      <c r="D48" s="10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4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D48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107</v>
      </c>
      <c r="B1" s="2"/>
      <c r="C1" s="2"/>
      <c r="D1" s="2"/>
    </row>
    <row r="2" spans="1:4" s="4" customFormat="1" x14ac:dyDescent="0.2">
      <c r="A2" s="20" t="s">
        <v>44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5" t="s">
        <v>3</v>
      </c>
      <c r="B4" s="45" t="s">
        <v>0</v>
      </c>
      <c r="C4" s="48" t="s">
        <v>2</v>
      </c>
      <c r="D4" s="48"/>
    </row>
    <row r="5" spans="1:4" s="9" customFormat="1" ht="24.75" customHeight="1" x14ac:dyDescent="0.2">
      <c r="A5" s="46"/>
      <c r="B5" s="47"/>
      <c r="C5" s="21" t="s">
        <v>50</v>
      </c>
      <c r="D5" s="21" t="s">
        <v>51</v>
      </c>
    </row>
    <row r="6" spans="1:4" x14ac:dyDescent="0.2">
      <c r="B6" s="37"/>
      <c r="C6" s="38"/>
      <c r="D6" s="38"/>
    </row>
    <row r="7" spans="1:4" x14ac:dyDescent="0.2">
      <c r="A7" s="15" t="s">
        <v>53</v>
      </c>
      <c r="B7" s="37"/>
      <c r="C7" s="38"/>
      <c r="D7" s="38"/>
    </row>
    <row r="8" spans="1:4" x14ac:dyDescent="0.2">
      <c r="A8" s="16" t="s">
        <v>4</v>
      </c>
      <c r="B8" s="25">
        <f>+Totalnal!$AH$8/Totalnal!$AH$9</f>
        <v>5.8736595451412823</v>
      </c>
      <c r="C8" s="25">
        <f>+Totalnoaseg!$AH$8/Totalnoaseg!$AH$9</f>
        <v>5.3471181663081371</v>
      </c>
      <c r="D8" s="25">
        <f>+Totalaseg!$AH$8/Totalaseg!$AH$9</f>
        <v>7.3980457425104689</v>
      </c>
    </row>
    <row r="9" spans="1:4" x14ac:dyDescent="0.2">
      <c r="A9" s="16" t="s">
        <v>52</v>
      </c>
      <c r="B9" s="25">
        <f>(+Totalnal!$AH$10/Totalnal!$AH$9)*100</f>
        <v>47.539627842866992</v>
      </c>
      <c r="C9" s="25">
        <f>(+Totalnoaseg!$AH$10/Totalnoaseg!$AH$9)*100</f>
        <v>45.738446702766858</v>
      </c>
      <c r="D9" s="25">
        <f>(+Totalaseg!$AH$10/Totalaseg!$AH$9)*100</f>
        <v>52.754214538816711</v>
      </c>
    </row>
    <row r="10" spans="1:4" x14ac:dyDescent="0.2">
      <c r="A10" s="16" t="s">
        <v>57</v>
      </c>
      <c r="B10" s="25">
        <f>(+Totalnal!$AH$9/Totalnal!$AH$3)*1000</f>
        <v>45.06989405624077</v>
      </c>
      <c r="C10" s="25">
        <f>(+Totalnoaseg!$AH$9/Totalnoaseg!$AH$3)*1000</f>
        <v>53.017923684236401</v>
      </c>
      <c r="D10" s="25">
        <f>(+Totalaseg!$AH$9/Totalaseg!$AH$3)*1000</f>
        <v>31.42928495255066</v>
      </c>
    </row>
    <row r="11" spans="1:4" x14ac:dyDescent="0.2">
      <c r="A11" s="16" t="s">
        <v>5</v>
      </c>
      <c r="B11" s="25">
        <f>+Totalnal!$AH$12/Totalnal!$AH$13</f>
        <v>1.9127542395986694</v>
      </c>
      <c r="C11" s="25">
        <f>+Totalnoaseg!$AH$12/Totalnoaseg!$AH$13</f>
        <v>1.8921000613455115</v>
      </c>
      <c r="D11" s="25">
        <f>+Totalaseg!$AH$12/Totalaseg!$AH$13</f>
        <v>1.9953653217011995</v>
      </c>
    </row>
    <row r="12" spans="1:4" x14ac:dyDescent="0.2">
      <c r="A12" s="16" t="s">
        <v>49</v>
      </c>
      <c r="B12" s="25">
        <f>(+Totalnal!$AH$13/Totalnal!$AH$14)</f>
        <v>0.62839226973684215</v>
      </c>
      <c r="C12" s="25">
        <f>+Totalnoaseg!$AH$13/Totalnoaseg!$AH$14</f>
        <v>0.6486426739764789</v>
      </c>
      <c r="D12" s="25">
        <f>+Totalaseg!$AH$13/Totalaseg!$AH$14</f>
        <v>0.54746268656716413</v>
      </c>
    </row>
    <row r="13" spans="1:4" x14ac:dyDescent="0.2">
      <c r="A13" s="16" t="s">
        <v>98</v>
      </c>
      <c r="B13" s="25">
        <f>(+Totalnal!$AH$15/Totalnal!$AH$14)*100</f>
        <v>31.459018640350877</v>
      </c>
      <c r="C13" s="25">
        <f>(+Totalnoaseg!$AH$15/Totalnoaseg!$AH$14)*100</f>
        <v>28.013086921920593</v>
      </c>
      <c r="D13" s="25">
        <f>(+Totalaseg!$AH$15/Totalaseg!$AH$14)*100</f>
        <v>42.462686567164184</v>
      </c>
    </row>
    <row r="14" spans="1:4" x14ac:dyDescent="0.2">
      <c r="A14" s="16" t="s">
        <v>99</v>
      </c>
      <c r="B14" s="25">
        <f>(+Totalnal!$AH$17/Totalnal!$AH$16)*100</f>
        <v>9.113595186818447</v>
      </c>
      <c r="C14" s="25">
        <f>(+Totalnoaseg!$AH$17/Totalnoaseg!$AH$16)*100</f>
        <v>10.040392383150607</v>
      </c>
      <c r="D14" s="25">
        <f>(+Totalaseg!$AH$17/Totalaseg!$AH$16)*100</f>
        <v>6.0083283759666868</v>
      </c>
    </row>
    <row r="15" spans="1:4" x14ac:dyDescent="0.2">
      <c r="A15" s="16" t="s">
        <v>100</v>
      </c>
      <c r="B15" s="25">
        <f>(+Totalnal!$AH$14/Totalnal!$AH$3)*1000</f>
        <v>36.259677136797535</v>
      </c>
      <c r="C15" s="25">
        <f>(+Totalnoaseg!$AH$14/Totalnoaseg!$AH$3)*1000</f>
        <v>44.475906753581299</v>
      </c>
      <c r="D15" s="25">
        <f>(+Totalaseg!$AH$14/Totalaseg!$AH$3)*1000</f>
        <v>22.610996368741478</v>
      </c>
    </row>
    <row r="16" spans="1:4" x14ac:dyDescent="0.2">
      <c r="A16" s="16" t="s">
        <v>101</v>
      </c>
      <c r="B16" s="25">
        <f>(+Totalnal!$AH$16/Totalnal!$AH$2)*1000</f>
        <v>18.870723961555406</v>
      </c>
      <c r="C16" s="25">
        <f>(+Totalnoaseg!$AH$16/Totalnoaseg!$AH$2)*1000</f>
        <v>23.075733350267896</v>
      </c>
      <c r="D16" s="25">
        <f>(+Totalaseg!$AH$16/Totalaseg!$AH$2)*1000</f>
        <v>11.716898541835112</v>
      </c>
    </row>
    <row r="17" spans="1:4" x14ac:dyDescent="0.2">
      <c r="A17" s="16" t="s">
        <v>102</v>
      </c>
      <c r="B17" s="25">
        <f>(+Totalnal!$AH$18/Totalnal!$AH$16)*1000</f>
        <v>134.89214781389944</v>
      </c>
      <c r="C17" s="25">
        <f>(+Totalnoaseg!$AH$18/Totalnoaseg!$AH$16)*1000</f>
        <v>134.18260908162813</v>
      </c>
      <c r="D17" s="25">
        <f>(+Totalaseg!$AH$18/Totalaseg!$AH$16)*1000</f>
        <v>137.26948245092208</v>
      </c>
    </row>
    <row r="18" spans="1:4" hidden="1" x14ac:dyDescent="0.2">
      <c r="A18" s="16" t="s">
        <v>103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f>(+Totalnal!$AH$22/Totalnal!$AH$3)*1000</f>
        <v>123.94065559146237</v>
      </c>
      <c r="C21" s="25">
        <f>(+Totalnoaseg!$AH$22/Totalnoaseg!$AH$3)*1000</f>
        <v>121.60379120825098</v>
      </c>
      <c r="D21" s="25">
        <f>(+Totalaseg!$AH$22/Totalaseg!$AH$3)*1000</f>
        <v>127.95124124245739</v>
      </c>
    </row>
    <row r="22" spans="1:4" x14ac:dyDescent="0.2">
      <c r="A22" s="16" t="s">
        <v>6</v>
      </c>
      <c r="B22" s="25">
        <f>(+Totalnal!$AH$23/Totalnal!$AH$22)*1000</f>
        <v>6.4056939501779357</v>
      </c>
      <c r="C22" s="25">
        <f>(+Totalnoaseg!$AH$23/Totalnoaseg!$AH$22)*1000</f>
        <v>7.810352355233583</v>
      </c>
      <c r="D22" s="25">
        <f>(+Totalaseg!$AH$23/Totalaseg!$AH$22)*1000</f>
        <v>4.1145750909954106</v>
      </c>
    </row>
    <row r="23" spans="1:4" x14ac:dyDescent="0.2">
      <c r="A23" s="16" t="s">
        <v>7</v>
      </c>
      <c r="B23" s="25">
        <f>(+Totalnal!$AH$24/Totalnal!$AH$22)*1000</f>
        <v>2.7868277279334368</v>
      </c>
      <c r="C23" s="25">
        <f>(+Totalnoaseg!$AH$24/Totalnoaseg!$AH$22)*1000</f>
        <v>1.6170501770669945E-2</v>
      </c>
      <c r="D23" s="25">
        <f>(+Totalaseg!$AH$24/Totalaseg!$AH$22)*1000</f>
        <v>7.3060083346521072</v>
      </c>
    </row>
    <row r="24" spans="1:4" x14ac:dyDescent="0.2">
      <c r="A24" s="16" t="s">
        <v>58</v>
      </c>
      <c r="B24" s="25">
        <f>(+Totalnal!$AH$25/Totalnal!$AH$3)*1000</f>
        <v>133.05154554637386</v>
      </c>
      <c r="C24" s="25">
        <f>(+Totalnoaseg!$AH$25/Totalnoaseg!$AH$3)*1000</f>
        <v>171.06647396002319</v>
      </c>
      <c r="D24" s="25">
        <f>(+Totalaseg!$AH$25/Totalaseg!$AH$3)*1000</f>
        <v>67.80936567718247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f>(+Totalnal!$AH$28/Totalnal!$AH$3)*1000</f>
        <v>272.09667259315586</v>
      </c>
      <c r="C27" s="25">
        <f>(+Totalnoaseg!$AH$28/Totalnoaseg!$AH$3)*1000</f>
        <v>339.86569526787207</v>
      </c>
      <c r="D27" s="25">
        <f>(+Totalaseg!$AH$28/Totalaseg!$AH$3)*1000</f>
        <v>155.7897649806288</v>
      </c>
    </row>
    <row r="28" spans="1:4" x14ac:dyDescent="0.2">
      <c r="A28" s="16" t="s">
        <v>55</v>
      </c>
      <c r="B28" s="25">
        <f>(+Totalnal!$AH$30/Totalnal!$AH$29)*100</f>
        <v>6.670393143283027</v>
      </c>
      <c r="C28" s="25">
        <f>(+Totalnoaseg!$AH$30/Totalnoaseg!$AH$29)*100</f>
        <v>5.8402203856749306</v>
      </c>
      <c r="D28" s="25">
        <f>(+Totalaseg!$AH$30/Totalaseg!$AH$29)*100</f>
        <v>8.4052964881980419</v>
      </c>
    </row>
    <row r="29" spans="1:4" x14ac:dyDescent="0.2">
      <c r="A29" s="16" t="s">
        <v>59</v>
      </c>
      <c r="B29" s="25">
        <f>(+Totalnal!$AH$31/Totalnal!$AH$3)*1000</f>
        <v>51.792794035243354</v>
      </c>
      <c r="C29" s="25">
        <f>(+Totalnoaseg!$AH$31/Totalnoaseg!$AH$3)*1000</f>
        <v>55.729581452968766</v>
      </c>
      <c r="D29" s="25">
        <f>(+Totalaseg!$AH$31/Totalaseg!$AH$3)*1000</f>
        <v>45.036380080724626</v>
      </c>
    </row>
    <row r="30" spans="1:4" x14ac:dyDescent="0.2">
      <c r="A30" s="16" t="s">
        <v>60</v>
      </c>
      <c r="B30" s="25">
        <f>(+Totalnal!$AH$32/Totalnal!$AH$3)*1000</f>
        <v>218.94712254662608</v>
      </c>
      <c r="C30" s="25">
        <f>(+Totalnoaseg!$AH$32/Totalnoaseg!$AH$3)*1000</f>
        <v>220.69630022908493</v>
      </c>
      <c r="D30" s="25">
        <f>(+Totalaseg!$AH$32/Totalaseg!$AH$3)*1000</f>
        <v>215.94513964821337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f>(+Totalnal!$AH$35/Totalnal!$AH$2)*1000</f>
        <v>195.97736777494728</v>
      </c>
      <c r="C33" s="25">
        <f>(+Totalnoaseg!$AH$35/Totalnoaseg!$AH$2)*1000</f>
        <v>224.16514477515781</v>
      </c>
      <c r="D33" s="25">
        <f>(+Totalaseg!$AH$35/Totalaseg!$AH$2)*1000</f>
        <v>148.0225555524577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f>(+Totalnal!$AH$38/Totalnal!$AH$2)*1000</f>
        <v>227.62597093625962</v>
      </c>
      <c r="C36" s="25">
        <f>(+Totalnoaseg!$AH$38/Totalnoaseg!$AH$2)*1000</f>
        <v>232.63379244438482</v>
      </c>
      <c r="D36" s="25">
        <f>(+Totalaseg!$AH$38/Totalaseg!$AH$2)*1000</f>
        <v>219.10635124208883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f>(+Totalnal!$AH$41/Totalnal!$AH$2)*1000</f>
        <v>8.3067826360697694</v>
      </c>
      <c r="C39" s="25">
        <f>(+Totalnoaseg!$AH$41/Totalnoaseg!$AH$2)*1000</f>
        <v>12.200055925031778</v>
      </c>
      <c r="D39" s="25">
        <f>(+Totalaseg!$AH$41/Totalaseg!$AH$2)*1000</f>
        <v>1.6833021997936823</v>
      </c>
    </row>
    <row r="40" spans="1:4" x14ac:dyDescent="0.2">
      <c r="A40" s="18" t="s">
        <v>16</v>
      </c>
      <c r="B40" s="25">
        <f>(+Totalnal!$AH$42/Totalnal!$AH$2)*100000</f>
        <v>2.3868211348495882</v>
      </c>
      <c r="C40" s="25">
        <f>(+Totalnoaseg!$AH$42/Totalnoaseg!$AH$2)*100000</f>
        <v>2.0485359625609565</v>
      </c>
      <c r="D40" s="25">
        <f>(+Totalaseg!$AH$42/Totalaseg!$AH$2)*100000</f>
        <v>2.9623330638191097</v>
      </c>
    </row>
    <row r="41" spans="1:4" x14ac:dyDescent="0.2">
      <c r="A41" s="18" t="s">
        <v>14</v>
      </c>
      <c r="B41" s="25">
        <f>+Totalnal!$AH$43/Totalnal!$AH$42</f>
        <v>0.83783783783783783</v>
      </c>
      <c r="C41" s="25">
        <f>+Totalnoaseg!$AH$43/Totalnoaseg!$AH$42</f>
        <v>1</v>
      </c>
      <c r="D41" s="25">
        <f>+Totalaseg!$AH$43/Totalaseg!$AH$42</f>
        <v>0.6470588235294118</v>
      </c>
    </row>
    <row r="42" spans="1:4" x14ac:dyDescent="0.2">
      <c r="A42" s="18"/>
      <c r="B42" s="25"/>
      <c r="C42" s="25"/>
      <c r="D42" s="25"/>
    </row>
    <row r="43" spans="1:4" x14ac:dyDescent="0.2">
      <c r="A43" s="4"/>
      <c r="B43" s="25"/>
      <c r="C43" s="25"/>
      <c r="D43" s="25"/>
    </row>
    <row r="44" spans="1:4" x14ac:dyDescent="0.2">
      <c r="A44" s="19"/>
      <c r="B44" s="32"/>
      <c r="C44" s="32"/>
      <c r="D44" s="32"/>
    </row>
    <row r="45" spans="1:4" x14ac:dyDescent="0.2">
      <c r="A45" s="18" t="s">
        <v>61</v>
      </c>
      <c r="B45" s="31"/>
      <c r="C45" s="31"/>
      <c r="D45" s="31"/>
    </row>
    <row r="46" spans="1:4" x14ac:dyDescent="0.2">
      <c r="A46" s="14" t="s">
        <v>106</v>
      </c>
      <c r="B46" s="40"/>
      <c r="C46" s="40"/>
      <c r="D46" s="40"/>
    </row>
    <row r="47" spans="1:4" x14ac:dyDescent="0.2">
      <c r="B47" s="40"/>
      <c r="C47" s="40"/>
      <c r="D47" s="40"/>
    </row>
    <row r="48" spans="1:4" x14ac:dyDescent="0.2">
      <c r="B48" s="10"/>
      <c r="C48" s="10"/>
      <c r="D48" s="10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3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8"/>
  <sheetViews>
    <sheetView zoomScale="85" workbookViewId="0"/>
  </sheetViews>
  <sheetFormatPr baseColWidth="10" defaultRowHeight="12.75" x14ac:dyDescent="0.2"/>
  <cols>
    <col min="1" max="1" width="28.140625" style="24" customWidth="1"/>
    <col min="2" max="2" width="12.7109375" style="24" customWidth="1"/>
    <col min="3" max="3" width="11.42578125" style="42"/>
    <col min="4" max="33" width="11.42578125" style="42" customWidth="1"/>
    <col min="34" max="16384" width="11.42578125" style="42"/>
  </cols>
  <sheetData>
    <row r="1" spans="1:37" x14ac:dyDescent="0.2">
      <c r="A1" s="1" t="s">
        <v>107</v>
      </c>
      <c r="B1" s="2"/>
    </row>
    <row r="2" spans="1:37" x14ac:dyDescent="0.2">
      <c r="A2" s="20" t="s">
        <v>95</v>
      </c>
      <c r="B2" s="2">
        <f>SUM(C2:AH2)</f>
        <v>118395053</v>
      </c>
      <c r="C2" s="42">
        <v>1252265</v>
      </c>
      <c r="D2" s="42">
        <v>3381080</v>
      </c>
      <c r="E2" s="42">
        <v>718196</v>
      </c>
      <c r="F2" s="42">
        <v>880299</v>
      </c>
      <c r="G2" s="42">
        <v>2890108</v>
      </c>
      <c r="H2" s="42">
        <v>698295</v>
      </c>
      <c r="I2" s="42">
        <v>5119186</v>
      </c>
      <c r="J2" s="42">
        <v>3635966</v>
      </c>
      <c r="K2" s="42">
        <v>8893742</v>
      </c>
      <c r="L2" s="42">
        <v>1728429</v>
      </c>
      <c r="M2" s="42">
        <v>5719709</v>
      </c>
      <c r="N2" s="42">
        <v>3523858</v>
      </c>
      <c r="O2" s="42">
        <v>2806334</v>
      </c>
      <c r="P2" s="42">
        <v>7742303</v>
      </c>
      <c r="Q2" s="42">
        <v>16364210</v>
      </c>
      <c r="R2" s="42">
        <v>4529914</v>
      </c>
      <c r="S2" s="42">
        <v>1874188</v>
      </c>
      <c r="T2" s="42">
        <v>1178403</v>
      </c>
      <c r="U2" s="42">
        <v>4941059</v>
      </c>
      <c r="V2" s="42">
        <v>3959042</v>
      </c>
      <c r="W2" s="42">
        <v>6067607</v>
      </c>
      <c r="X2" s="42">
        <v>1943889</v>
      </c>
      <c r="Y2" s="42">
        <v>1484960</v>
      </c>
      <c r="Z2" s="42">
        <v>2702145</v>
      </c>
      <c r="AA2" s="42">
        <v>2932313</v>
      </c>
      <c r="AB2" s="42">
        <v>2851462</v>
      </c>
      <c r="AC2" s="42">
        <v>2334493</v>
      </c>
      <c r="AD2" s="42">
        <v>3461336</v>
      </c>
      <c r="AE2" s="42">
        <v>1242734</v>
      </c>
      <c r="AF2" s="42">
        <v>7923198</v>
      </c>
      <c r="AG2" s="42">
        <v>2064151</v>
      </c>
      <c r="AH2" s="42">
        <v>1550179</v>
      </c>
    </row>
    <row r="3" spans="1:37" x14ac:dyDescent="0.2">
      <c r="A3" s="34" t="s">
        <v>66</v>
      </c>
      <c r="B3" s="2">
        <f>SUM(C3:AH3)</f>
        <v>63343139</v>
      </c>
      <c r="C3" s="42">
        <v>669726</v>
      </c>
      <c r="D3" s="42">
        <v>1914479</v>
      </c>
      <c r="E3" s="42">
        <v>405896</v>
      </c>
      <c r="F3" s="42">
        <v>485108</v>
      </c>
      <c r="G3" s="42">
        <v>1554698</v>
      </c>
      <c r="H3" s="42">
        <v>381225</v>
      </c>
      <c r="I3" s="42">
        <v>2685189</v>
      </c>
      <c r="J3" s="42">
        <v>1944636</v>
      </c>
      <c r="K3" s="42">
        <v>4837886</v>
      </c>
      <c r="L3" s="42">
        <v>910479</v>
      </c>
      <c r="M3" s="42">
        <v>3036210</v>
      </c>
      <c r="N3" s="42">
        <v>1784610</v>
      </c>
      <c r="O3" s="42">
        <v>1471573</v>
      </c>
      <c r="P3" s="42">
        <v>4142397</v>
      </c>
      <c r="Q3" s="42">
        <v>8954417</v>
      </c>
      <c r="R3" s="42">
        <v>2362500</v>
      </c>
      <c r="S3" s="42">
        <v>992073</v>
      </c>
      <c r="T3" s="42">
        <v>619051</v>
      </c>
      <c r="U3" s="42">
        <v>2709255</v>
      </c>
      <c r="V3" s="42">
        <v>1998833</v>
      </c>
      <c r="W3" s="42">
        <v>3171160</v>
      </c>
      <c r="X3" s="42">
        <v>1070874</v>
      </c>
      <c r="Y3" s="42">
        <v>872912</v>
      </c>
      <c r="Z3" s="42">
        <v>1397383</v>
      </c>
      <c r="AA3" s="42">
        <v>1560866</v>
      </c>
      <c r="AB3" s="42">
        <v>1522967</v>
      </c>
      <c r="AC3" s="42">
        <v>1274821</v>
      </c>
      <c r="AD3" s="42">
        <v>1878795</v>
      </c>
      <c r="AE3" s="42">
        <v>663791</v>
      </c>
      <c r="AF3" s="42">
        <v>4151291</v>
      </c>
      <c r="AG3" s="42">
        <v>1113177</v>
      </c>
      <c r="AH3" s="42">
        <v>804861</v>
      </c>
    </row>
    <row r="4" spans="1:37" x14ac:dyDescent="0.2">
      <c r="A4" s="45" t="s">
        <v>3</v>
      </c>
      <c r="B4" s="45" t="s">
        <v>0</v>
      </c>
      <c r="C4" s="42" t="s">
        <v>17</v>
      </c>
      <c r="D4" s="42" t="s">
        <v>18</v>
      </c>
      <c r="E4" s="42" t="s">
        <v>19</v>
      </c>
      <c r="F4" s="42" t="s">
        <v>20</v>
      </c>
      <c r="G4" s="42" t="s">
        <v>62</v>
      </c>
      <c r="H4" s="42" t="s">
        <v>21</v>
      </c>
      <c r="I4" s="42" t="s">
        <v>22</v>
      </c>
      <c r="J4" s="42" t="s">
        <v>23</v>
      </c>
      <c r="K4" s="42" t="s">
        <v>24</v>
      </c>
      <c r="L4" s="42" t="s">
        <v>25</v>
      </c>
      <c r="M4" s="42" t="s">
        <v>26</v>
      </c>
      <c r="N4" s="42" t="s">
        <v>27</v>
      </c>
      <c r="O4" s="42" t="s">
        <v>28</v>
      </c>
      <c r="P4" s="42" t="s">
        <v>29</v>
      </c>
      <c r="Q4" s="42" t="s">
        <v>30</v>
      </c>
      <c r="R4" s="42" t="s">
        <v>63</v>
      </c>
      <c r="S4" s="42" t="s">
        <v>31</v>
      </c>
      <c r="T4" s="42" t="s">
        <v>32</v>
      </c>
      <c r="U4" s="42" t="s">
        <v>33</v>
      </c>
      <c r="V4" s="42" t="s">
        <v>34</v>
      </c>
      <c r="W4" s="42" t="s">
        <v>35</v>
      </c>
      <c r="X4" s="42" t="s">
        <v>64</v>
      </c>
      <c r="Y4" s="42" t="s">
        <v>36</v>
      </c>
      <c r="Z4" s="42" t="s">
        <v>37</v>
      </c>
      <c r="AA4" s="42" t="s">
        <v>38</v>
      </c>
      <c r="AB4" s="42" t="s">
        <v>39</v>
      </c>
      <c r="AC4" s="42" t="s">
        <v>40</v>
      </c>
      <c r="AD4" s="42" t="s">
        <v>41</v>
      </c>
      <c r="AE4" s="42" t="s">
        <v>42</v>
      </c>
      <c r="AF4" s="42" t="s">
        <v>65</v>
      </c>
      <c r="AG4" s="42" t="s">
        <v>43</v>
      </c>
      <c r="AH4" s="42" t="s">
        <v>44</v>
      </c>
    </row>
    <row r="5" spans="1:37" x14ac:dyDescent="0.2">
      <c r="A5" s="46"/>
      <c r="B5" s="47"/>
    </row>
    <row r="7" spans="1:37" x14ac:dyDescent="0.2">
      <c r="A7" s="15" t="s">
        <v>53</v>
      </c>
    </row>
    <row r="8" spans="1:37" x14ac:dyDescent="0.2">
      <c r="A8" s="16" t="s">
        <v>69</v>
      </c>
      <c r="B8" s="41">
        <f>SUM(C8:AH8)</f>
        <v>14121887</v>
      </c>
      <c r="C8" s="36">
        <v>200257</v>
      </c>
      <c r="D8" s="36">
        <v>341556</v>
      </c>
      <c r="E8" s="36">
        <v>105973</v>
      </c>
      <c r="F8" s="36">
        <v>123556</v>
      </c>
      <c r="G8" s="36">
        <v>401784</v>
      </c>
      <c r="H8" s="36">
        <v>85829</v>
      </c>
      <c r="I8" s="36">
        <v>640938</v>
      </c>
      <c r="J8" s="36">
        <v>427431</v>
      </c>
      <c r="K8" s="36">
        <v>806082</v>
      </c>
      <c r="L8" s="36">
        <v>224300</v>
      </c>
      <c r="M8" s="36">
        <v>694979</v>
      </c>
      <c r="N8" s="36">
        <v>492065</v>
      </c>
      <c r="O8" s="36">
        <v>358094</v>
      </c>
      <c r="P8" s="36">
        <v>876714</v>
      </c>
      <c r="Q8" s="36">
        <v>1677046</v>
      </c>
      <c r="R8" s="36">
        <v>625544</v>
      </c>
      <c r="S8" s="36">
        <v>189977</v>
      </c>
      <c r="T8" s="36">
        <v>156235</v>
      </c>
      <c r="U8" s="36">
        <v>621154</v>
      </c>
      <c r="V8" s="36">
        <v>552156</v>
      </c>
      <c r="W8" s="36">
        <v>717131</v>
      </c>
      <c r="X8" s="36">
        <v>294331</v>
      </c>
      <c r="Y8" s="36">
        <v>204697</v>
      </c>
      <c r="Z8" s="36">
        <v>341987</v>
      </c>
      <c r="AA8" s="36">
        <v>332003</v>
      </c>
      <c r="AB8" s="36">
        <v>305525</v>
      </c>
      <c r="AC8" s="36">
        <v>301347</v>
      </c>
      <c r="AD8" s="36">
        <v>409105</v>
      </c>
      <c r="AE8" s="36">
        <v>170766</v>
      </c>
      <c r="AF8" s="36">
        <v>976085</v>
      </c>
      <c r="AG8" s="36">
        <v>254173</v>
      </c>
      <c r="AH8" s="36">
        <v>213067</v>
      </c>
      <c r="AI8" s="44"/>
      <c r="AJ8" s="44"/>
      <c r="AK8" s="44"/>
    </row>
    <row r="9" spans="1:37" x14ac:dyDescent="0.2">
      <c r="A9" s="35" t="s">
        <v>70</v>
      </c>
      <c r="B9" s="41">
        <f t="shared" ref="B9:B19" si="0">SUM(C9:AH9)</f>
        <v>2605982</v>
      </c>
      <c r="C9" s="36">
        <v>34540</v>
      </c>
      <c r="D9" s="36">
        <v>52780</v>
      </c>
      <c r="E9" s="36">
        <v>14281</v>
      </c>
      <c r="F9" s="36">
        <v>22683</v>
      </c>
      <c r="G9" s="36">
        <v>68819</v>
      </c>
      <c r="H9" s="36">
        <v>13114</v>
      </c>
      <c r="I9" s="36">
        <v>129645</v>
      </c>
      <c r="J9" s="36">
        <v>89758</v>
      </c>
      <c r="K9" s="36">
        <v>176914</v>
      </c>
      <c r="L9" s="36">
        <v>42876</v>
      </c>
      <c r="M9" s="36">
        <v>111363</v>
      </c>
      <c r="N9" s="36">
        <v>115259</v>
      </c>
      <c r="O9" s="36">
        <v>64133</v>
      </c>
      <c r="P9" s="36">
        <v>147103</v>
      </c>
      <c r="Q9" s="36">
        <v>345308</v>
      </c>
      <c r="R9" s="36">
        <v>101507</v>
      </c>
      <c r="S9" s="36">
        <v>41061</v>
      </c>
      <c r="T9" s="36">
        <v>28395</v>
      </c>
      <c r="U9" s="36">
        <v>91194</v>
      </c>
      <c r="V9" s="36">
        <v>108508</v>
      </c>
      <c r="W9" s="36">
        <v>123207</v>
      </c>
      <c r="X9" s="36">
        <v>49414</v>
      </c>
      <c r="Y9" s="36">
        <v>31949</v>
      </c>
      <c r="Z9" s="36">
        <v>61129</v>
      </c>
      <c r="AA9" s="36">
        <v>71660</v>
      </c>
      <c r="AB9" s="36">
        <v>56392</v>
      </c>
      <c r="AC9" s="36">
        <v>60869</v>
      </c>
      <c r="AD9" s="36">
        <v>77275</v>
      </c>
      <c r="AE9" s="36">
        <v>25743</v>
      </c>
      <c r="AF9" s="36">
        <v>166718</v>
      </c>
      <c r="AG9" s="36">
        <v>46110</v>
      </c>
      <c r="AH9" s="36">
        <v>36275</v>
      </c>
      <c r="AI9" s="44"/>
      <c r="AJ9" s="44"/>
      <c r="AK9" s="44"/>
    </row>
    <row r="10" spans="1:37" x14ac:dyDescent="0.2">
      <c r="A10" s="16" t="s">
        <v>71</v>
      </c>
      <c r="B10" s="41">
        <f t="shared" si="0"/>
        <v>1049539</v>
      </c>
      <c r="C10" s="36">
        <v>14568</v>
      </c>
      <c r="D10" s="36">
        <v>26685</v>
      </c>
      <c r="E10" s="36">
        <v>7339</v>
      </c>
      <c r="F10" s="36">
        <v>8982</v>
      </c>
      <c r="G10" s="36">
        <v>29279</v>
      </c>
      <c r="H10" s="36">
        <v>6515</v>
      </c>
      <c r="I10" s="36">
        <v>48275</v>
      </c>
      <c r="J10" s="36">
        <v>34153</v>
      </c>
      <c r="K10" s="36">
        <v>60714</v>
      </c>
      <c r="L10" s="36">
        <v>17912</v>
      </c>
      <c r="M10" s="36">
        <v>53229</v>
      </c>
      <c r="N10" s="36">
        <v>39561</v>
      </c>
      <c r="O10" s="36">
        <v>26261</v>
      </c>
      <c r="P10" s="36">
        <v>69750</v>
      </c>
      <c r="Q10" s="36">
        <v>108711</v>
      </c>
      <c r="R10" s="36">
        <v>44872</v>
      </c>
      <c r="S10" s="36">
        <v>16382</v>
      </c>
      <c r="T10" s="36">
        <v>12313</v>
      </c>
      <c r="U10" s="36">
        <v>42183</v>
      </c>
      <c r="V10" s="36">
        <v>38036</v>
      </c>
      <c r="W10" s="36">
        <v>51435</v>
      </c>
      <c r="X10" s="36">
        <v>19979</v>
      </c>
      <c r="Y10" s="36">
        <v>14142</v>
      </c>
      <c r="Z10" s="36">
        <v>28025</v>
      </c>
      <c r="AA10" s="36">
        <v>29957</v>
      </c>
      <c r="AB10" s="36">
        <v>26000</v>
      </c>
      <c r="AC10" s="36">
        <v>26497</v>
      </c>
      <c r="AD10" s="36">
        <v>31780</v>
      </c>
      <c r="AE10" s="36">
        <v>10368</v>
      </c>
      <c r="AF10" s="36">
        <v>69780</v>
      </c>
      <c r="AG10" s="36">
        <v>18611</v>
      </c>
      <c r="AH10" s="36">
        <v>17245</v>
      </c>
      <c r="AI10" s="44"/>
      <c r="AJ10" s="44"/>
      <c r="AK10" s="44"/>
    </row>
    <row r="11" spans="1:37" x14ac:dyDescent="0.2">
      <c r="A11" s="43" t="s">
        <v>93</v>
      </c>
      <c r="B11" s="41">
        <f t="shared" si="0"/>
        <v>770527</v>
      </c>
      <c r="C11" s="36">
        <v>2126</v>
      </c>
      <c r="D11" s="36">
        <v>7454</v>
      </c>
      <c r="E11" s="36">
        <v>1897</v>
      </c>
      <c r="F11" s="36">
        <v>8282</v>
      </c>
      <c r="G11" s="36">
        <v>10735</v>
      </c>
      <c r="H11" s="36">
        <v>2715</v>
      </c>
      <c r="I11" s="36">
        <v>98594</v>
      </c>
      <c r="J11" s="36">
        <v>17884</v>
      </c>
      <c r="K11" s="36">
        <v>31800</v>
      </c>
      <c r="L11" s="36">
        <v>12695</v>
      </c>
      <c r="M11" s="36">
        <v>11205</v>
      </c>
      <c r="N11" s="36">
        <v>25563</v>
      </c>
      <c r="O11" s="36">
        <v>22842</v>
      </c>
      <c r="P11" s="36">
        <v>22285</v>
      </c>
      <c r="Q11" s="36">
        <v>32828</v>
      </c>
      <c r="R11" s="36">
        <v>69960</v>
      </c>
      <c r="S11" s="36">
        <v>5738</v>
      </c>
      <c r="T11" s="36">
        <v>14298</v>
      </c>
      <c r="U11" s="36">
        <v>14372</v>
      </c>
      <c r="V11" s="36">
        <v>65857</v>
      </c>
      <c r="W11" s="36">
        <v>57924</v>
      </c>
      <c r="X11" s="36">
        <v>11719</v>
      </c>
      <c r="Y11" s="36">
        <v>3393</v>
      </c>
      <c r="Z11" s="36">
        <v>28830</v>
      </c>
      <c r="AA11" s="36">
        <v>16387</v>
      </c>
      <c r="AB11" s="36">
        <v>8335</v>
      </c>
      <c r="AC11" s="36">
        <v>8741</v>
      </c>
      <c r="AD11" s="36">
        <v>15290</v>
      </c>
      <c r="AE11" s="36">
        <v>4867</v>
      </c>
      <c r="AF11" s="36">
        <v>95646</v>
      </c>
      <c r="AG11" s="36">
        <v>19339</v>
      </c>
      <c r="AH11" s="36">
        <v>20926</v>
      </c>
      <c r="AI11" s="44"/>
      <c r="AJ11" s="44"/>
      <c r="AK11" s="44"/>
    </row>
    <row r="12" spans="1:37" x14ac:dyDescent="0.2">
      <c r="A12" s="16" t="s">
        <v>94</v>
      </c>
      <c r="B12" s="41">
        <f t="shared" si="0"/>
        <v>1769640</v>
      </c>
      <c r="C12" s="36">
        <v>29626</v>
      </c>
      <c r="D12" s="36">
        <v>35794</v>
      </c>
      <c r="E12" s="36">
        <v>12541</v>
      </c>
      <c r="F12" s="36">
        <v>14705</v>
      </c>
      <c r="G12" s="36">
        <v>28799</v>
      </c>
      <c r="H12" s="36">
        <v>10519</v>
      </c>
      <c r="I12" s="36">
        <v>129137</v>
      </c>
      <c r="J12" s="36">
        <v>50968</v>
      </c>
      <c r="K12" s="36">
        <v>64265</v>
      </c>
      <c r="L12" s="36">
        <v>27575</v>
      </c>
      <c r="M12" s="36">
        <v>73331</v>
      </c>
      <c r="N12" s="36">
        <v>86598</v>
      </c>
      <c r="O12" s="36">
        <v>48832</v>
      </c>
      <c r="P12" s="36">
        <v>57886</v>
      </c>
      <c r="Q12" s="36">
        <v>183940</v>
      </c>
      <c r="R12" s="36">
        <v>72312</v>
      </c>
      <c r="S12" s="36">
        <v>32846</v>
      </c>
      <c r="T12" s="36">
        <v>16733</v>
      </c>
      <c r="U12" s="36">
        <v>58729</v>
      </c>
      <c r="V12" s="36">
        <v>93670</v>
      </c>
      <c r="W12" s="36">
        <v>145155</v>
      </c>
      <c r="X12" s="36">
        <v>33956</v>
      </c>
      <c r="Y12" s="36">
        <v>17256</v>
      </c>
      <c r="Z12" s="36">
        <v>53392</v>
      </c>
      <c r="AA12" s="36">
        <v>29415</v>
      </c>
      <c r="AB12" s="36">
        <v>38809</v>
      </c>
      <c r="AC12" s="36">
        <v>45165</v>
      </c>
      <c r="AD12" s="36">
        <v>52764</v>
      </c>
      <c r="AE12" s="36">
        <v>28667</v>
      </c>
      <c r="AF12" s="36">
        <v>125279</v>
      </c>
      <c r="AG12" s="36">
        <v>35898</v>
      </c>
      <c r="AH12" s="36">
        <v>35078</v>
      </c>
      <c r="AI12" s="44"/>
      <c r="AJ12" s="44"/>
      <c r="AK12" s="44"/>
    </row>
    <row r="13" spans="1:37" x14ac:dyDescent="0.2">
      <c r="A13" s="16" t="s">
        <v>72</v>
      </c>
      <c r="B13" s="41">
        <f t="shared" si="0"/>
        <v>945989</v>
      </c>
      <c r="C13" s="36">
        <v>21589</v>
      </c>
      <c r="D13" s="36">
        <v>26781</v>
      </c>
      <c r="E13" s="36">
        <v>8620</v>
      </c>
      <c r="F13" s="36">
        <v>8326</v>
      </c>
      <c r="G13" s="36">
        <v>15886</v>
      </c>
      <c r="H13" s="36">
        <v>2369</v>
      </c>
      <c r="I13" s="36">
        <v>70588</v>
      </c>
      <c r="J13" s="36">
        <v>31251</v>
      </c>
      <c r="K13" s="36">
        <v>35463</v>
      </c>
      <c r="L13" s="36">
        <v>15341</v>
      </c>
      <c r="M13" s="36">
        <v>40754</v>
      </c>
      <c r="N13" s="36">
        <v>45623</v>
      </c>
      <c r="O13" s="36">
        <v>28270</v>
      </c>
      <c r="P13" s="36">
        <v>31681</v>
      </c>
      <c r="Q13" s="36">
        <v>89497</v>
      </c>
      <c r="R13" s="36">
        <v>33679</v>
      </c>
      <c r="S13" s="36">
        <v>23581</v>
      </c>
      <c r="T13" s="36">
        <v>9012</v>
      </c>
      <c r="U13" s="36">
        <v>26941</v>
      </c>
      <c r="V13" s="36">
        <v>40650</v>
      </c>
      <c r="W13" s="36">
        <v>66854</v>
      </c>
      <c r="X13" s="36">
        <v>19211</v>
      </c>
      <c r="Y13" s="36">
        <v>11602</v>
      </c>
      <c r="Z13" s="36">
        <v>26483</v>
      </c>
      <c r="AA13" s="36">
        <v>17532</v>
      </c>
      <c r="AB13" s="36">
        <v>25386</v>
      </c>
      <c r="AC13" s="36">
        <v>25212</v>
      </c>
      <c r="AD13" s="36">
        <v>35753</v>
      </c>
      <c r="AE13" s="36">
        <v>13356</v>
      </c>
      <c r="AF13" s="36">
        <v>57819</v>
      </c>
      <c r="AG13" s="36">
        <v>22540</v>
      </c>
      <c r="AH13" s="36">
        <v>18339</v>
      </c>
      <c r="AI13" s="44"/>
      <c r="AJ13" s="44"/>
      <c r="AK13" s="44"/>
    </row>
    <row r="14" spans="1:37" x14ac:dyDescent="0.2">
      <c r="A14" s="16" t="s">
        <v>73</v>
      </c>
      <c r="B14" s="41">
        <f t="shared" si="0"/>
        <v>1686818</v>
      </c>
      <c r="C14" s="36">
        <v>23167</v>
      </c>
      <c r="D14" s="36">
        <v>46480</v>
      </c>
      <c r="E14" s="36">
        <v>11386</v>
      </c>
      <c r="F14" s="36">
        <v>15032</v>
      </c>
      <c r="G14" s="36">
        <v>50959</v>
      </c>
      <c r="H14" s="36">
        <v>12427</v>
      </c>
      <c r="I14" s="36">
        <v>79782</v>
      </c>
      <c r="J14" s="36">
        <v>47124</v>
      </c>
      <c r="K14" s="36">
        <v>117302</v>
      </c>
      <c r="L14" s="36">
        <v>29943</v>
      </c>
      <c r="M14" s="36">
        <v>88378</v>
      </c>
      <c r="N14" s="36">
        <v>50642</v>
      </c>
      <c r="O14" s="36">
        <v>40171</v>
      </c>
      <c r="P14" s="36">
        <v>111109</v>
      </c>
      <c r="Q14" s="36">
        <v>185151</v>
      </c>
      <c r="R14" s="36">
        <v>68646</v>
      </c>
      <c r="S14" s="36">
        <v>26697</v>
      </c>
      <c r="T14" s="36">
        <v>17922</v>
      </c>
      <c r="U14" s="36">
        <v>62290</v>
      </c>
      <c r="V14" s="36">
        <v>60954</v>
      </c>
      <c r="W14" s="36">
        <v>74258</v>
      </c>
      <c r="X14" s="36">
        <v>32261</v>
      </c>
      <c r="Y14" s="36">
        <v>24667</v>
      </c>
      <c r="Z14" s="36">
        <v>42111</v>
      </c>
      <c r="AA14" s="36">
        <v>44835</v>
      </c>
      <c r="AB14" s="36">
        <v>42019</v>
      </c>
      <c r="AC14" s="36">
        <v>44873</v>
      </c>
      <c r="AD14" s="36">
        <v>50914</v>
      </c>
      <c r="AE14" s="36">
        <v>19836</v>
      </c>
      <c r="AF14" s="36">
        <v>106945</v>
      </c>
      <c r="AG14" s="36">
        <v>29353</v>
      </c>
      <c r="AH14" s="36">
        <v>29184</v>
      </c>
      <c r="AI14" s="44"/>
      <c r="AJ14" s="44"/>
      <c r="AK14" s="44"/>
    </row>
    <row r="15" spans="1:37" x14ac:dyDescent="0.2">
      <c r="A15" s="16" t="s">
        <v>74</v>
      </c>
      <c r="B15" s="41">
        <f t="shared" si="0"/>
        <v>664580</v>
      </c>
      <c r="C15" s="36">
        <v>9259</v>
      </c>
      <c r="D15" s="36">
        <v>16099</v>
      </c>
      <c r="E15" s="36">
        <v>5072</v>
      </c>
      <c r="F15" s="36">
        <v>6710</v>
      </c>
      <c r="G15" s="36">
        <v>18053</v>
      </c>
      <c r="H15" s="36">
        <v>5261</v>
      </c>
      <c r="I15" s="36">
        <v>27044</v>
      </c>
      <c r="J15" s="36">
        <v>16915</v>
      </c>
      <c r="K15" s="36">
        <v>54563</v>
      </c>
      <c r="L15" s="36">
        <v>9501</v>
      </c>
      <c r="M15" s="36">
        <v>36453</v>
      </c>
      <c r="N15" s="36">
        <v>19690</v>
      </c>
      <c r="O15" s="36">
        <v>16918</v>
      </c>
      <c r="P15" s="36">
        <v>46142</v>
      </c>
      <c r="Q15" s="36">
        <v>66145</v>
      </c>
      <c r="R15" s="36">
        <v>25665</v>
      </c>
      <c r="S15" s="36">
        <v>11185</v>
      </c>
      <c r="T15" s="36">
        <v>5489</v>
      </c>
      <c r="U15" s="36">
        <v>24998</v>
      </c>
      <c r="V15" s="36">
        <v>25629</v>
      </c>
      <c r="W15" s="36">
        <v>28543</v>
      </c>
      <c r="X15" s="36">
        <v>13015</v>
      </c>
      <c r="Y15" s="36">
        <v>9901</v>
      </c>
      <c r="Z15" s="36">
        <v>12170</v>
      </c>
      <c r="AA15" s="36">
        <v>20172</v>
      </c>
      <c r="AB15" s="36">
        <v>17848</v>
      </c>
      <c r="AC15" s="36">
        <v>19904</v>
      </c>
      <c r="AD15" s="36">
        <v>22333</v>
      </c>
      <c r="AE15" s="36">
        <v>8383</v>
      </c>
      <c r="AF15" s="36">
        <v>41463</v>
      </c>
      <c r="AG15" s="36">
        <v>14876</v>
      </c>
      <c r="AH15" s="36">
        <v>9181</v>
      </c>
      <c r="AI15" s="44"/>
      <c r="AJ15" s="44"/>
      <c r="AK15" s="44"/>
    </row>
    <row r="16" spans="1:37" x14ac:dyDescent="0.2">
      <c r="A16" s="16" t="s">
        <v>75</v>
      </c>
      <c r="B16" s="41">
        <f t="shared" si="0"/>
        <v>1697009</v>
      </c>
      <c r="C16" s="36">
        <v>22989</v>
      </c>
      <c r="D16" s="36">
        <v>47006</v>
      </c>
      <c r="E16" s="36">
        <v>11503</v>
      </c>
      <c r="F16" s="36">
        <v>15030</v>
      </c>
      <c r="G16" s="36">
        <v>51343</v>
      </c>
      <c r="H16" s="36">
        <v>12457</v>
      </c>
      <c r="I16" s="36">
        <v>79104</v>
      </c>
      <c r="J16" s="36">
        <v>47536</v>
      </c>
      <c r="K16" s="36">
        <v>121274</v>
      </c>
      <c r="L16" s="36">
        <v>30332</v>
      </c>
      <c r="M16" s="36">
        <v>89029</v>
      </c>
      <c r="N16" s="36">
        <v>50896</v>
      </c>
      <c r="O16" s="36">
        <v>40197</v>
      </c>
      <c r="P16" s="36">
        <v>112012</v>
      </c>
      <c r="Q16" s="36">
        <v>185143</v>
      </c>
      <c r="R16" s="36">
        <v>68884</v>
      </c>
      <c r="S16" s="36">
        <v>26963</v>
      </c>
      <c r="T16" s="36">
        <v>17924</v>
      </c>
      <c r="U16" s="36">
        <v>62814</v>
      </c>
      <c r="V16" s="36">
        <v>61305</v>
      </c>
      <c r="W16" s="36">
        <v>73823</v>
      </c>
      <c r="X16" s="36">
        <v>32412</v>
      </c>
      <c r="Y16" s="36">
        <v>24731</v>
      </c>
      <c r="Z16" s="36">
        <v>42260</v>
      </c>
      <c r="AA16" s="36">
        <v>45157</v>
      </c>
      <c r="AB16" s="36">
        <v>42419</v>
      </c>
      <c r="AC16" s="36">
        <v>45232</v>
      </c>
      <c r="AD16" s="36">
        <v>51279</v>
      </c>
      <c r="AE16" s="36">
        <v>19830</v>
      </c>
      <c r="AF16" s="36">
        <v>107254</v>
      </c>
      <c r="AG16" s="36">
        <v>29618</v>
      </c>
      <c r="AH16" s="36">
        <v>29253</v>
      </c>
      <c r="AI16" s="44"/>
      <c r="AJ16" s="44"/>
      <c r="AK16" s="44"/>
    </row>
    <row r="17" spans="1:37" x14ac:dyDescent="0.2">
      <c r="A17" s="16" t="s">
        <v>76</v>
      </c>
      <c r="B17" s="41">
        <f t="shared" si="0"/>
        <v>140017</v>
      </c>
      <c r="C17" s="36">
        <v>1883</v>
      </c>
      <c r="D17" s="36">
        <v>3116</v>
      </c>
      <c r="E17" s="36">
        <v>558</v>
      </c>
      <c r="F17" s="36">
        <v>1046</v>
      </c>
      <c r="G17" s="36">
        <v>2706</v>
      </c>
      <c r="H17" s="36">
        <v>702</v>
      </c>
      <c r="I17" s="36">
        <v>6693</v>
      </c>
      <c r="J17" s="36">
        <v>3000</v>
      </c>
      <c r="K17" s="36">
        <v>15402</v>
      </c>
      <c r="L17" s="36">
        <v>2171</v>
      </c>
      <c r="M17" s="36">
        <v>7236</v>
      </c>
      <c r="N17" s="36">
        <v>4682</v>
      </c>
      <c r="O17" s="36">
        <v>3567</v>
      </c>
      <c r="P17" s="36">
        <v>8473</v>
      </c>
      <c r="Q17" s="36">
        <v>19827</v>
      </c>
      <c r="R17" s="36">
        <v>5756</v>
      </c>
      <c r="S17" s="36">
        <v>2657</v>
      </c>
      <c r="T17" s="36">
        <v>998</v>
      </c>
      <c r="U17" s="36">
        <v>4499</v>
      </c>
      <c r="V17" s="36">
        <v>4837</v>
      </c>
      <c r="W17" s="36">
        <v>6768</v>
      </c>
      <c r="X17" s="36">
        <v>2826</v>
      </c>
      <c r="Y17" s="36">
        <v>1774</v>
      </c>
      <c r="Z17" s="36">
        <v>3408</v>
      </c>
      <c r="AA17" s="36">
        <v>2429</v>
      </c>
      <c r="AB17" s="36">
        <v>2350</v>
      </c>
      <c r="AC17" s="36">
        <v>3445</v>
      </c>
      <c r="AD17" s="36">
        <v>3163</v>
      </c>
      <c r="AE17" s="36">
        <v>1834</v>
      </c>
      <c r="AF17" s="36">
        <v>6868</v>
      </c>
      <c r="AG17" s="36">
        <v>2677</v>
      </c>
      <c r="AH17" s="36">
        <v>2666</v>
      </c>
      <c r="AI17" s="44"/>
      <c r="AJ17" s="44"/>
      <c r="AK17" s="44"/>
    </row>
    <row r="18" spans="1:37" x14ac:dyDescent="0.2">
      <c r="A18" s="16" t="s">
        <v>77</v>
      </c>
      <c r="B18" s="41">
        <f t="shared" si="0"/>
        <v>238487</v>
      </c>
      <c r="C18" s="36">
        <v>3340</v>
      </c>
      <c r="D18" s="36">
        <v>6508</v>
      </c>
      <c r="E18" s="36">
        <v>1733</v>
      </c>
      <c r="F18" s="36">
        <v>1772</v>
      </c>
      <c r="G18" s="36">
        <v>6476</v>
      </c>
      <c r="H18" s="36">
        <v>1539</v>
      </c>
      <c r="I18" s="36">
        <v>9678</v>
      </c>
      <c r="J18" s="36">
        <v>6259</v>
      </c>
      <c r="K18" s="36">
        <v>36684</v>
      </c>
      <c r="L18" s="36">
        <v>4163</v>
      </c>
      <c r="M18" s="36">
        <v>11926</v>
      </c>
      <c r="N18" s="36">
        <v>6380</v>
      </c>
      <c r="O18" s="36">
        <v>4562</v>
      </c>
      <c r="P18" s="36">
        <v>14837</v>
      </c>
      <c r="Q18" s="36">
        <v>24206</v>
      </c>
      <c r="R18" s="36">
        <v>8592</v>
      </c>
      <c r="S18" s="36">
        <v>3904</v>
      </c>
      <c r="T18" s="36">
        <v>2138</v>
      </c>
      <c r="U18" s="36">
        <v>7542</v>
      </c>
      <c r="V18" s="36">
        <v>7003</v>
      </c>
      <c r="W18" s="36">
        <v>9727</v>
      </c>
      <c r="X18" s="36">
        <v>4523</v>
      </c>
      <c r="Y18" s="36">
        <v>3270</v>
      </c>
      <c r="Z18" s="36">
        <v>5029</v>
      </c>
      <c r="AA18" s="36">
        <v>6353</v>
      </c>
      <c r="AB18" s="36">
        <v>6214</v>
      </c>
      <c r="AC18" s="36">
        <v>5141</v>
      </c>
      <c r="AD18" s="36">
        <v>7097</v>
      </c>
      <c r="AE18" s="36">
        <v>2899</v>
      </c>
      <c r="AF18" s="36">
        <v>11816</v>
      </c>
      <c r="AG18" s="36">
        <v>3230</v>
      </c>
      <c r="AH18" s="36">
        <v>3946</v>
      </c>
      <c r="AI18" s="44"/>
      <c r="AJ18" s="44"/>
      <c r="AK18" s="44"/>
    </row>
    <row r="19" spans="1:37" x14ac:dyDescent="0.2">
      <c r="A19" s="16" t="s">
        <v>78</v>
      </c>
      <c r="B19" s="41">
        <f t="shared" si="0"/>
        <v>0</v>
      </c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44"/>
      <c r="AJ19" s="44"/>
      <c r="AK19" s="44"/>
    </row>
    <row r="20" spans="1:37" x14ac:dyDescent="0.2">
      <c r="A20" s="16"/>
      <c r="B20" s="41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44"/>
      <c r="AJ20" s="44"/>
      <c r="AK20" s="44"/>
    </row>
    <row r="21" spans="1:37" x14ac:dyDescent="0.2">
      <c r="A21" s="15" t="s">
        <v>15</v>
      </c>
      <c r="B21" s="41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44"/>
      <c r="AJ21" s="44"/>
      <c r="AK21" s="44"/>
    </row>
    <row r="22" spans="1:37" x14ac:dyDescent="0.2">
      <c r="A22" s="16" t="s">
        <v>97</v>
      </c>
      <c r="B22" s="41">
        <f t="shared" ref="B22:B25" si="1">SUM(C22:AH22)</f>
        <v>5338192</v>
      </c>
      <c r="C22" s="36">
        <v>59664</v>
      </c>
      <c r="D22" s="36">
        <v>157961</v>
      </c>
      <c r="E22" s="36">
        <v>29327</v>
      </c>
      <c r="F22" s="36">
        <v>32367</v>
      </c>
      <c r="G22" s="36">
        <v>171635</v>
      </c>
      <c r="H22" s="36">
        <v>28308</v>
      </c>
      <c r="I22" s="36">
        <v>323132</v>
      </c>
      <c r="J22" s="36">
        <v>163255</v>
      </c>
      <c r="K22" s="36">
        <v>565200</v>
      </c>
      <c r="L22" s="36">
        <v>111118</v>
      </c>
      <c r="M22" s="36">
        <v>148966</v>
      </c>
      <c r="N22" s="36">
        <v>74433</v>
      </c>
      <c r="O22" s="36">
        <v>119122</v>
      </c>
      <c r="P22" s="36">
        <v>295489</v>
      </c>
      <c r="Q22" s="36">
        <v>467899</v>
      </c>
      <c r="R22" s="36">
        <v>212057</v>
      </c>
      <c r="S22" s="36">
        <v>64888</v>
      </c>
      <c r="T22" s="36">
        <v>57632</v>
      </c>
      <c r="U22" s="36">
        <v>254138</v>
      </c>
      <c r="V22" s="36">
        <v>212175</v>
      </c>
      <c r="W22" s="36">
        <v>272271</v>
      </c>
      <c r="X22" s="36">
        <v>68435</v>
      </c>
      <c r="Y22" s="36">
        <v>53300</v>
      </c>
      <c r="Z22" s="36">
        <v>150707</v>
      </c>
      <c r="AA22" s="36">
        <v>177752</v>
      </c>
      <c r="AB22" s="36">
        <v>156276</v>
      </c>
      <c r="AC22" s="36">
        <v>52290</v>
      </c>
      <c r="AD22" s="36">
        <v>170520</v>
      </c>
      <c r="AE22" s="36">
        <v>26004</v>
      </c>
      <c r="AF22" s="36">
        <v>413890</v>
      </c>
      <c r="AG22" s="36">
        <v>148226</v>
      </c>
      <c r="AH22" s="36">
        <v>99755</v>
      </c>
      <c r="AI22" s="44"/>
      <c r="AJ22" s="44"/>
      <c r="AK22" s="44"/>
    </row>
    <row r="23" spans="1:37" x14ac:dyDescent="0.2">
      <c r="A23" s="16" t="s">
        <v>80</v>
      </c>
      <c r="B23" s="41">
        <f t="shared" si="1"/>
        <v>36751</v>
      </c>
      <c r="C23" s="36">
        <v>34</v>
      </c>
      <c r="D23" s="36">
        <v>1517</v>
      </c>
      <c r="E23" s="36">
        <v>238</v>
      </c>
      <c r="F23" s="36">
        <v>149</v>
      </c>
      <c r="G23" s="36">
        <v>1004</v>
      </c>
      <c r="H23" s="36">
        <v>18</v>
      </c>
      <c r="I23" s="36">
        <v>1439</v>
      </c>
      <c r="J23" s="36">
        <v>936</v>
      </c>
      <c r="K23" s="36">
        <v>1225</v>
      </c>
      <c r="L23" s="36">
        <v>601</v>
      </c>
      <c r="M23" s="36">
        <v>1221</v>
      </c>
      <c r="N23" s="36">
        <v>1043</v>
      </c>
      <c r="O23" s="36">
        <v>1304</v>
      </c>
      <c r="P23" s="36">
        <v>2312</v>
      </c>
      <c r="Q23" s="36">
        <v>2862</v>
      </c>
      <c r="R23" s="36">
        <v>4733</v>
      </c>
      <c r="S23" s="36">
        <v>868</v>
      </c>
      <c r="T23" s="36">
        <v>272</v>
      </c>
      <c r="U23" s="36">
        <v>701</v>
      </c>
      <c r="V23" s="36">
        <v>2293</v>
      </c>
      <c r="W23" s="36">
        <v>2102</v>
      </c>
      <c r="X23" s="36">
        <v>450</v>
      </c>
      <c r="Y23" s="36">
        <v>557</v>
      </c>
      <c r="Z23" s="36">
        <v>1129</v>
      </c>
      <c r="AA23" s="36">
        <v>490</v>
      </c>
      <c r="AB23" s="36">
        <v>1440</v>
      </c>
      <c r="AC23" s="36">
        <v>624</v>
      </c>
      <c r="AD23" s="36">
        <v>891</v>
      </c>
      <c r="AE23" s="36">
        <v>90</v>
      </c>
      <c r="AF23" s="36">
        <v>2480</v>
      </c>
      <c r="AG23" s="36">
        <v>1089</v>
      </c>
      <c r="AH23" s="36">
        <v>639</v>
      </c>
      <c r="AI23" s="44"/>
      <c r="AJ23" s="44"/>
      <c r="AK23" s="44"/>
    </row>
    <row r="24" spans="1:37" x14ac:dyDescent="0.2">
      <c r="A24" s="16" t="s">
        <v>81</v>
      </c>
      <c r="B24" s="41">
        <f t="shared" si="1"/>
        <v>103371</v>
      </c>
      <c r="C24" s="36">
        <v>302</v>
      </c>
      <c r="D24" s="36">
        <v>5028</v>
      </c>
      <c r="E24" s="36">
        <v>750</v>
      </c>
      <c r="F24" s="36">
        <v>200</v>
      </c>
      <c r="G24" s="36">
        <v>1808</v>
      </c>
      <c r="H24" s="36">
        <v>86</v>
      </c>
      <c r="I24" s="36">
        <v>855</v>
      </c>
      <c r="J24" s="36">
        <v>826</v>
      </c>
      <c r="K24" s="36">
        <v>43914</v>
      </c>
      <c r="L24" s="36">
        <v>2598</v>
      </c>
      <c r="M24" s="36">
        <v>3228</v>
      </c>
      <c r="N24" s="36">
        <v>4591</v>
      </c>
      <c r="O24" s="36">
        <v>794</v>
      </c>
      <c r="P24" s="36">
        <v>2158</v>
      </c>
      <c r="Q24" s="36">
        <v>5187</v>
      </c>
      <c r="R24" s="36">
        <v>4972</v>
      </c>
      <c r="S24" s="36">
        <v>784</v>
      </c>
      <c r="T24" s="36">
        <v>254</v>
      </c>
      <c r="U24" s="36">
        <v>2337</v>
      </c>
      <c r="V24" s="36">
        <v>3459</v>
      </c>
      <c r="W24" s="36">
        <v>2401</v>
      </c>
      <c r="X24" s="36">
        <v>735</v>
      </c>
      <c r="Y24" s="36">
        <v>1746</v>
      </c>
      <c r="Z24" s="36">
        <v>1606</v>
      </c>
      <c r="AA24" s="36">
        <v>3027</v>
      </c>
      <c r="AB24" s="36">
        <v>525</v>
      </c>
      <c r="AC24" s="36">
        <v>1258</v>
      </c>
      <c r="AD24" s="36">
        <v>1763</v>
      </c>
      <c r="AE24" s="36">
        <v>3</v>
      </c>
      <c r="AF24" s="36">
        <v>4936</v>
      </c>
      <c r="AG24" s="36">
        <v>962</v>
      </c>
      <c r="AH24" s="36">
        <v>278</v>
      </c>
      <c r="AI24" s="44"/>
      <c r="AJ24" s="44"/>
      <c r="AK24" s="44"/>
    </row>
    <row r="25" spans="1:37" x14ac:dyDescent="0.2">
      <c r="A25" s="16" t="s">
        <v>82</v>
      </c>
      <c r="B25" s="41">
        <f t="shared" si="1"/>
        <v>3790652</v>
      </c>
      <c r="C25" s="36">
        <v>20564</v>
      </c>
      <c r="D25" s="36">
        <v>60728</v>
      </c>
      <c r="E25" s="36">
        <v>10935</v>
      </c>
      <c r="F25" s="36">
        <v>24164</v>
      </c>
      <c r="G25" s="36">
        <v>101031</v>
      </c>
      <c r="H25" s="36">
        <v>11746</v>
      </c>
      <c r="I25" s="36">
        <v>325383</v>
      </c>
      <c r="J25" s="36">
        <v>100565</v>
      </c>
      <c r="K25" s="36">
        <v>309338</v>
      </c>
      <c r="L25" s="36">
        <v>76281</v>
      </c>
      <c r="M25" s="36">
        <v>55162</v>
      </c>
      <c r="N25" s="36">
        <v>69788</v>
      </c>
      <c r="O25" s="36">
        <v>109501</v>
      </c>
      <c r="P25" s="36">
        <v>105489</v>
      </c>
      <c r="Q25" s="36">
        <v>228558</v>
      </c>
      <c r="R25" s="36">
        <v>279931</v>
      </c>
      <c r="S25" s="36">
        <v>36518</v>
      </c>
      <c r="T25" s="36">
        <v>38047</v>
      </c>
      <c r="U25" s="36">
        <v>99484</v>
      </c>
      <c r="V25" s="36">
        <v>233404</v>
      </c>
      <c r="W25" s="36">
        <v>305014</v>
      </c>
      <c r="X25" s="36">
        <v>25018</v>
      </c>
      <c r="Y25" s="36">
        <v>20057</v>
      </c>
      <c r="Z25" s="36">
        <v>180588</v>
      </c>
      <c r="AA25" s="36">
        <v>114195</v>
      </c>
      <c r="AB25" s="36">
        <v>72992</v>
      </c>
      <c r="AC25" s="36">
        <v>33635</v>
      </c>
      <c r="AD25" s="36">
        <v>78537</v>
      </c>
      <c r="AE25" s="36">
        <v>12112</v>
      </c>
      <c r="AF25" s="36">
        <v>425429</v>
      </c>
      <c r="AG25" s="36">
        <v>119370</v>
      </c>
      <c r="AH25" s="36">
        <v>107088</v>
      </c>
      <c r="AI25" s="44"/>
      <c r="AJ25" s="44"/>
      <c r="AK25" s="44"/>
    </row>
    <row r="26" spans="1:37" x14ac:dyDescent="0.2">
      <c r="A26" s="11"/>
      <c r="B26" s="41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44"/>
      <c r="AJ26" s="44"/>
      <c r="AK26" s="44"/>
    </row>
    <row r="27" spans="1:37" x14ac:dyDescent="0.2">
      <c r="A27" s="15" t="s">
        <v>54</v>
      </c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44"/>
      <c r="AJ27" s="44"/>
      <c r="AK27" s="44"/>
    </row>
    <row r="28" spans="1:37" x14ac:dyDescent="0.2">
      <c r="A28" s="16" t="s">
        <v>83</v>
      </c>
      <c r="B28" s="41">
        <f t="shared" ref="B28:B32" si="2">SUM(C28:AH28)</f>
        <v>11130801</v>
      </c>
      <c r="C28" s="36">
        <v>184814</v>
      </c>
      <c r="D28" s="36">
        <v>178368</v>
      </c>
      <c r="E28" s="36">
        <v>49143</v>
      </c>
      <c r="F28" s="36">
        <v>88720</v>
      </c>
      <c r="G28" s="36">
        <v>237244</v>
      </c>
      <c r="H28" s="36">
        <v>50686</v>
      </c>
      <c r="I28" s="36">
        <v>643619</v>
      </c>
      <c r="J28" s="36">
        <v>346028</v>
      </c>
      <c r="K28" s="36">
        <v>412952</v>
      </c>
      <c r="L28" s="36">
        <v>273614</v>
      </c>
      <c r="M28" s="36">
        <v>444769</v>
      </c>
      <c r="N28" s="36">
        <v>766824</v>
      </c>
      <c r="O28" s="36">
        <v>294261</v>
      </c>
      <c r="P28" s="36">
        <v>411985</v>
      </c>
      <c r="Q28" s="36">
        <v>2036508</v>
      </c>
      <c r="R28" s="36">
        <v>357126</v>
      </c>
      <c r="S28" s="36">
        <v>139549</v>
      </c>
      <c r="T28" s="36">
        <v>151686</v>
      </c>
      <c r="U28" s="36">
        <v>230020</v>
      </c>
      <c r="V28" s="36">
        <v>442096</v>
      </c>
      <c r="W28" s="36">
        <v>598326</v>
      </c>
      <c r="X28" s="36">
        <v>131856</v>
      </c>
      <c r="Y28" s="36">
        <v>118508</v>
      </c>
      <c r="Z28" s="36">
        <v>316127</v>
      </c>
      <c r="AA28" s="36">
        <v>279961</v>
      </c>
      <c r="AB28" s="36">
        <v>254776</v>
      </c>
      <c r="AC28" s="36">
        <v>233862</v>
      </c>
      <c r="AD28" s="36">
        <v>278386</v>
      </c>
      <c r="AE28" s="36">
        <v>87692</v>
      </c>
      <c r="AF28" s="36">
        <v>696175</v>
      </c>
      <c r="AG28" s="36">
        <v>176120</v>
      </c>
      <c r="AH28" s="36">
        <v>219000</v>
      </c>
      <c r="AI28" s="44"/>
      <c r="AJ28" s="44"/>
      <c r="AK28" s="44"/>
    </row>
    <row r="29" spans="1:37" x14ac:dyDescent="0.2">
      <c r="A29" s="16" t="s">
        <v>84</v>
      </c>
      <c r="B29" s="41">
        <f t="shared" si="2"/>
        <v>449270</v>
      </c>
      <c r="C29" s="36">
        <v>5532</v>
      </c>
      <c r="D29" s="36">
        <v>14288</v>
      </c>
      <c r="E29" s="36">
        <v>3373</v>
      </c>
      <c r="F29" s="36">
        <v>3936</v>
      </c>
      <c r="G29" s="36">
        <v>10854</v>
      </c>
      <c r="H29" s="36">
        <v>3218</v>
      </c>
      <c r="I29" s="36">
        <v>18917</v>
      </c>
      <c r="J29" s="36">
        <v>14831</v>
      </c>
      <c r="K29" s="36">
        <v>35583</v>
      </c>
      <c r="L29" s="36">
        <v>6861</v>
      </c>
      <c r="M29" s="36">
        <v>20614</v>
      </c>
      <c r="N29" s="36">
        <v>12697</v>
      </c>
      <c r="O29" s="36">
        <v>12466</v>
      </c>
      <c r="P29" s="36">
        <v>31224</v>
      </c>
      <c r="Q29" s="36">
        <v>53839</v>
      </c>
      <c r="R29" s="36">
        <v>16255</v>
      </c>
      <c r="S29" s="36">
        <v>6896</v>
      </c>
      <c r="T29" s="36">
        <v>4145</v>
      </c>
      <c r="U29" s="36">
        <v>15440</v>
      </c>
      <c r="V29" s="36">
        <v>14203</v>
      </c>
      <c r="W29" s="36">
        <v>22580</v>
      </c>
      <c r="X29" s="36">
        <v>8143</v>
      </c>
      <c r="Y29" s="36">
        <v>8382</v>
      </c>
      <c r="Z29" s="36">
        <v>9748</v>
      </c>
      <c r="AA29" s="36">
        <v>9681</v>
      </c>
      <c r="AB29" s="36">
        <v>10740</v>
      </c>
      <c r="AC29" s="36">
        <v>11226</v>
      </c>
      <c r="AD29" s="36">
        <v>12202</v>
      </c>
      <c r="AE29" s="36">
        <v>6978</v>
      </c>
      <c r="AF29" s="36">
        <v>30620</v>
      </c>
      <c r="AG29" s="36">
        <v>8431</v>
      </c>
      <c r="AH29" s="36">
        <v>5367</v>
      </c>
      <c r="AI29" s="44"/>
      <c r="AJ29" s="44"/>
      <c r="AK29" s="44"/>
    </row>
    <row r="30" spans="1:37" x14ac:dyDescent="0.2">
      <c r="A30" s="16" t="s">
        <v>85</v>
      </c>
      <c r="B30" s="41">
        <f t="shared" si="2"/>
        <v>40883</v>
      </c>
      <c r="C30" s="36">
        <v>754</v>
      </c>
      <c r="D30" s="36">
        <v>1285</v>
      </c>
      <c r="E30" s="36">
        <v>297</v>
      </c>
      <c r="F30" s="36">
        <v>216</v>
      </c>
      <c r="G30" s="36">
        <v>1279</v>
      </c>
      <c r="H30" s="36">
        <v>200</v>
      </c>
      <c r="I30" s="36">
        <v>448</v>
      </c>
      <c r="J30" s="36">
        <v>2413</v>
      </c>
      <c r="K30" s="36">
        <v>4298</v>
      </c>
      <c r="L30" s="36">
        <v>816</v>
      </c>
      <c r="M30" s="36">
        <v>2326</v>
      </c>
      <c r="N30" s="36">
        <v>777</v>
      </c>
      <c r="O30" s="36">
        <v>758</v>
      </c>
      <c r="P30" s="36">
        <v>3467</v>
      </c>
      <c r="Q30" s="36">
        <v>4510</v>
      </c>
      <c r="R30" s="36">
        <v>1181</v>
      </c>
      <c r="S30" s="36">
        <v>460</v>
      </c>
      <c r="T30" s="36">
        <v>296</v>
      </c>
      <c r="U30" s="36">
        <v>2476</v>
      </c>
      <c r="V30" s="36">
        <v>421</v>
      </c>
      <c r="W30" s="36">
        <v>1665</v>
      </c>
      <c r="X30" s="36">
        <v>1072</v>
      </c>
      <c r="Y30" s="36">
        <v>888</v>
      </c>
      <c r="Z30" s="36">
        <v>1043</v>
      </c>
      <c r="AA30" s="36">
        <v>618</v>
      </c>
      <c r="AB30" s="36">
        <v>1228</v>
      </c>
      <c r="AC30" s="36">
        <v>773</v>
      </c>
      <c r="AD30" s="36">
        <v>1281</v>
      </c>
      <c r="AE30" s="36">
        <v>426</v>
      </c>
      <c r="AF30" s="36">
        <v>2351</v>
      </c>
      <c r="AG30" s="36">
        <v>502</v>
      </c>
      <c r="AH30" s="36">
        <v>358</v>
      </c>
      <c r="AI30" s="44"/>
      <c r="AJ30" s="44"/>
      <c r="AK30" s="44"/>
    </row>
    <row r="31" spans="1:37" x14ac:dyDescent="0.2">
      <c r="A31" s="16" t="s">
        <v>86</v>
      </c>
      <c r="B31" s="41">
        <f t="shared" si="2"/>
        <v>2339539</v>
      </c>
      <c r="C31" s="36">
        <v>24905</v>
      </c>
      <c r="D31" s="36">
        <v>79627</v>
      </c>
      <c r="E31" s="36">
        <v>12093</v>
      </c>
      <c r="F31" s="36">
        <v>13409</v>
      </c>
      <c r="G31" s="36">
        <v>71998</v>
      </c>
      <c r="H31" s="36">
        <v>12344</v>
      </c>
      <c r="I31" s="36">
        <v>118724</v>
      </c>
      <c r="J31" s="36">
        <v>78227</v>
      </c>
      <c r="K31" s="36">
        <v>179930</v>
      </c>
      <c r="L31" s="36">
        <v>56811</v>
      </c>
      <c r="M31" s="36">
        <v>90291</v>
      </c>
      <c r="N31" s="36">
        <v>97637</v>
      </c>
      <c r="O31" s="36">
        <v>77370</v>
      </c>
      <c r="P31" s="36">
        <v>109362</v>
      </c>
      <c r="Q31" s="36">
        <v>223838</v>
      </c>
      <c r="R31" s="36">
        <v>102172</v>
      </c>
      <c r="S31" s="36">
        <v>25481</v>
      </c>
      <c r="T31" s="36">
        <v>28042</v>
      </c>
      <c r="U31" s="36">
        <v>74184</v>
      </c>
      <c r="V31" s="36">
        <v>70938</v>
      </c>
      <c r="W31" s="36">
        <v>118058</v>
      </c>
      <c r="X31" s="36">
        <v>36221</v>
      </c>
      <c r="Y31" s="36">
        <v>35602</v>
      </c>
      <c r="Z31" s="36">
        <v>97022</v>
      </c>
      <c r="AA31" s="36">
        <v>73350</v>
      </c>
      <c r="AB31" s="36">
        <v>56570</v>
      </c>
      <c r="AC31" s="36">
        <v>31114</v>
      </c>
      <c r="AD31" s="36">
        <v>87454</v>
      </c>
      <c r="AE31" s="36">
        <v>14898</v>
      </c>
      <c r="AF31" s="36">
        <v>164557</v>
      </c>
      <c r="AG31" s="36">
        <v>35624</v>
      </c>
      <c r="AH31" s="36">
        <v>41686</v>
      </c>
      <c r="AI31" s="44"/>
      <c r="AJ31" s="44"/>
      <c r="AK31" s="44"/>
    </row>
    <row r="32" spans="1:37" x14ac:dyDescent="0.2">
      <c r="A32" s="16" t="s">
        <v>87</v>
      </c>
      <c r="B32" s="41">
        <f t="shared" si="2"/>
        <v>11587422.835999999</v>
      </c>
      <c r="C32" s="36">
        <v>121698</v>
      </c>
      <c r="D32" s="36">
        <v>339767</v>
      </c>
      <c r="E32" s="36">
        <v>80457</v>
      </c>
      <c r="F32" s="36">
        <v>81550</v>
      </c>
      <c r="G32" s="36">
        <v>337451</v>
      </c>
      <c r="H32" s="36">
        <v>67338</v>
      </c>
      <c r="I32" s="36">
        <v>359623</v>
      </c>
      <c r="J32" s="36">
        <v>367870</v>
      </c>
      <c r="K32" s="36">
        <v>947188.83600000001</v>
      </c>
      <c r="L32" s="36">
        <v>188627</v>
      </c>
      <c r="M32" s="36">
        <v>665060</v>
      </c>
      <c r="N32" s="36">
        <v>429122</v>
      </c>
      <c r="O32" s="36">
        <v>322501</v>
      </c>
      <c r="P32" s="36">
        <v>567270</v>
      </c>
      <c r="Q32" s="36">
        <v>1342360</v>
      </c>
      <c r="R32" s="36">
        <v>433916</v>
      </c>
      <c r="S32" s="36">
        <v>187504</v>
      </c>
      <c r="T32" s="36">
        <v>124686</v>
      </c>
      <c r="U32" s="36">
        <v>488076</v>
      </c>
      <c r="V32" s="36">
        <v>320063</v>
      </c>
      <c r="W32" s="36">
        <v>630316</v>
      </c>
      <c r="X32" s="36">
        <v>186590</v>
      </c>
      <c r="Y32" s="36">
        <v>190446</v>
      </c>
      <c r="Z32" s="36">
        <v>287745</v>
      </c>
      <c r="AA32" s="36">
        <v>329419</v>
      </c>
      <c r="AB32" s="36">
        <v>292569</v>
      </c>
      <c r="AC32" s="36">
        <v>244329</v>
      </c>
      <c r="AD32" s="36">
        <v>317842</v>
      </c>
      <c r="AE32" s="36">
        <v>102238</v>
      </c>
      <c r="AF32" s="36">
        <v>836797</v>
      </c>
      <c r="AG32" s="36">
        <v>220782</v>
      </c>
      <c r="AH32" s="36">
        <v>176222</v>
      </c>
      <c r="AI32" s="44"/>
      <c r="AJ32" s="44"/>
      <c r="AK32" s="44"/>
    </row>
    <row r="33" spans="1:37" x14ac:dyDescent="0.2">
      <c r="A33" s="12"/>
      <c r="B33" s="41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44"/>
      <c r="AJ33" s="44"/>
      <c r="AK33" s="44"/>
    </row>
    <row r="34" spans="1:37" x14ac:dyDescent="0.2">
      <c r="A34" s="15" t="s">
        <v>9</v>
      </c>
      <c r="B34" s="41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44"/>
      <c r="AJ34" s="44"/>
      <c r="AK34" s="44"/>
    </row>
    <row r="35" spans="1:37" x14ac:dyDescent="0.2">
      <c r="A35" s="16" t="s">
        <v>88</v>
      </c>
      <c r="B35" s="41">
        <f t="shared" ref="B35" si="3">SUM(C35:AH35)</f>
        <v>29775616</v>
      </c>
      <c r="C35" s="36">
        <v>335431</v>
      </c>
      <c r="D35" s="36">
        <v>645515</v>
      </c>
      <c r="E35" s="36">
        <v>173082</v>
      </c>
      <c r="F35" s="36">
        <v>258499</v>
      </c>
      <c r="G35" s="36">
        <v>649218</v>
      </c>
      <c r="H35" s="36">
        <v>160963</v>
      </c>
      <c r="I35" s="36">
        <v>1025980</v>
      </c>
      <c r="J35" s="36">
        <v>833887</v>
      </c>
      <c r="K35" s="36">
        <v>3195429</v>
      </c>
      <c r="L35" s="36">
        <v>592729</v>
      </c>
      <c r="M35" s="36">
        <v>1390444</v>
      </c>
      <c r="N35" s="36">
        <v>835228</v>
      </c>
      <c r="O35" s="36">
        <v>677862</v>
      </c>
      <c r="P35" s="36">
        <v>1488436</v>
      </c>
      <c r="Q35" s="36">
        <v>3221145</v>
      </c>
      <c r="R35" s="36">
        <v>866497</v>
      </c>
      <c r="S35" s="36">
        <v>480460</v>
      </c>
      <c r="T35" s="36">
        <v>281180</v>
      </c>
      <c r="U35" s="36">
        <v>1753680</v>
      </c>
      <c r="V35" s="36">
        <v>981949</v>
      </c>
      <c r="W35" s="36">
        <v>2272511</v>
      </c>
      <c r="X35" s="36">
        <v>374305</v>
      </c>
      <c r="Y35" s="36">
        <v>242594</v>
      </c>
      <c r="Z35" s="36">
        <v>784417</v>
      </c>
      <c r="AA35" s="36">
        <v>985703</v>
      </c>
      <c r="AB35" s="36">
        <v>674115</v>
      </c>
      <c r="AC35" s="36">
        <v>665483</v>
      </c>
      <c r="AD35" s="36">
        <v>1225268</v>
      </c>
      <c r="AE35" s="36">
        <v>266033</v>
      </c>
      <c r="AF35" s="36">
        <v>1551062</v>
      </c>
      <c r="AG35" s="36">
        <v>582711</v>
      </c>
      <c r="AH35" s="36">
        <v>303800</v>
      </c>
      <c r="AI35" s="44"/>
      <c r="AJ35" s="44"/>
      <c r="AK35" s="44"/>
    </row>
    <row r="36" spans="1:37" x14ac:dyDescent="0.2">
      <c r="A36" s="16"/>
      <c r="B36" s="41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44"/>
      <c r="AJ36" s="44"/>
      <c r="AK36" s="44"/>
    </row>
    <row r="37" spans="1:37" x14ac:dyDescent="0.2">
      <c r="A37" s="15" t="s">
        <v>11</v>
      </c>
      <c r="B37" s="41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44"/>
      <c r="AJ37" s="44"/>
      <c r="AK37" s="44"/>
    </row>
    <row r="38" spans="1:37" x14ac:dyDescent="0.2">
      <c r="A38" s="16" t="s">
        <v>89</v>
      </c>
      <c r="B38" s="41">
        <f t="shared" ref="B38" si="4">SUM(C38:AH38)</f>
        <v>33758858</v>
      </c>
      <c r="C38" s="36">
        <v>364250</v>
      </c>
      <c r="D38" s="36">
        <v>808536</v>
      </c>
      <c r="E38" s="36">
        <v>222842</v>
      </c>
      <c r="F38" s="36">
        <v>335296</v>
      </c>
      <c r="G38" s="36">
        <v>731238</v>
      </c>
      <c r="H38" s="36">
        <v>200693</v>
      </c>
      <c r="I38" s="36">
        <v>1320608</v>
      </c>
      <c r="J38" s="36">
        <v>931102</v>
      </c>
      <c r="K38" s="36">
        <v>3530269</v>
      </c>
      <c r="L38" s="36">
        <v>842828</v>
      </c>
      <c r="M38" s="36">
        <v>1622407</v>
      </c>
      <c r="N38" s="36">
        <v>929936</v>
      </c>
      <c r="O38" s="36">
        <v>771242</v>
      </c>
      <c r="P38" s="36">
        <v>1555139</v>
      </c>
      <c r="Q38" s="36">
        <v>3216143</v>
      </c>
      <c r="R38" s="36">
        <v>946216</v>
      </c>
      <c r="S38" s="36">
        <v>512360</v>
      </c>
      <c r="T38" s="36">
        <v>322385</v>
      </c>
      <c r="U38" s="36">
        <v>1780221</v>
      </c>
      <c r="V38" s="36">
        <v>1164381</v>
      </c>
      <c r="W38" s="36">
        <v>2507726</v>
      </c>
      <c r="X38" s="36">
        <v>423040</v>
      </c>
      <c r="Y38" s="36">
        <v>255898</v>
      </c>
      <c r="Z38" s="36">
        <v>934432</v>
      </c>
      <c r="AA38" s="36">
        <v>1203399</v>
      </c>
      <c r="AB38" s="36">
        <v>993282</v>
      </c>
      <c r="AC38" s="36">
        <v>772107</v>
      </c>
      <c r="AD38" s="36">
        <v>1411241</v>
      </c>
      <c r="AE38" s="36">
        <v>296150</v>
      </c>
      <c r="AF38" s="36">
        <v>1759805</v>
      </c>
      <c r="AG38" s="36">
        <v>740825</v>
      </c>
      <c r="AH38" s="36">
        <v>352861</v>
      </c>
      <c r="AI38" s="44"/>
      <c r="AJ38" s="44"/>
      <c r="AK38" s="44"/>
    </row>
    <row r="39" spans="1:37" x14ac:dyDescent="0.2">
      <c r="A39" s="12"/>
      <c r="B39" s="41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44"/>
      <c r="AJ39" s="44"/>
      <c r="AK39" s="44"/>
    </row>
    <row r="40" spans="1:37" x14ac:dyDescent="0.2">
      <c r="A40" s="17" t="s">
        <v>12</v>
      </c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44"/>
      <c r="AJ40" s="44"/>
      <c r="AK40" s="44"/>
    </row>
    <row r="41" spans="1:37" x14ac:dyDescent="0.2">
      <c r="A41" s="18" t="s">
        <v>96</v>
      </c>
      <c r="B41" s="41">
        <f t="shared" ref="B41:B43" si="5">SUM(C41:AH41)</f>
        <v>1227589</v>
      </c>
      <c r="C41" s="36">
        <v>2205</v>
      </c>
      <c r="D41" s="36">
        <v>31862</v>
      </c>
      <c r="E41" s="36">
        <v>6982</v>
      </c>
      <c r="F41" s="36">
        <v>5392</v>
      </c>
      <c r="G41" s="36">
        <v>24208</v>
      </c>
      <c r="H41" s="36">
        <v>5928</v>
      </c>
      <c r="I41" s="36">
        <v>34018</v>
      </c>
      <c r="J41" s="36">
        <v>56489</v>
      </c>
      <c r="K41" s="36">
        <v>154698</v>
      </c>
      <c r="L41" s="36">
        <v>22935</v>
      </c>
      <c r="M41" s="36">
        <v>37472</v>
      </c>
      <c r="N41" s="36">
        <v>42857</v>
      </c>
      <c r="O41" s="36">
        <v>27019</v>
      </c>
      <c r="P41" s="36">
        <v>135110</v>
      </c>
      <c r="Q41" s="36">
        <v>52997</v>
      </c>
      <c r="R41" s="36">
        <v>49348</v>
      </c>
      <c r="S41" s="36">
        <v>8883</v>
      </c>
      <c r="T41" s="36">
        <v>10126</v>
      </c>
      <c r="U41" s="36">
        <v>93812</v>
      </c>
      <c r="V41" s="36">
        <v>17763</v>
      </c>
      <c r="W41" s="36">
        <v>31818</v>
      </c>
      <c r="X41" s="36">
        <v>8536</v>
      </c>
      <c r="Y41" s="36">
        <v>5029</v>
      </c>
      <c r="Z41" s="36">
        <v>25518</v>
      </c>
      <c r="AA41" s="36">
        <v>70795</v>
      </c>
      <c r="AB41" s="36">
        <v>18204</v>
      </c>
      <c r="AC41" s="36">
        <v>17718</v>
      </c>
      <c r="AD41" s="36">
        <v>37293</v>
      </c>
      <c r="AE41" s="36">
        <v>4193</v>
      </c>
      <c r="AF41" s="36">
        <v>166075</v>
      </c>
      <c r="AG41" s="36">
        <v>9429</v>
      </c>
      <c r="AH41" s="36">
        <v>12877</v>
      </c>
      <c r="AI41" s="44"/>
      <c r="AJ41" s="44"/>
      <c r="AK41" s="44"/>
    </row>
    <row r="42" spans="1:37" x14ac:dyDescent="0.2">
      <c r="A42" s="18" t="s">
        <v>91</v>
      </c>
      <c r="B42" s="41">
        <f t="shared" si="5"/>
        <v>7631</v>
      </c>
      <c r="C42" s="36">
        <v>34</v>
      </c>
      <c r="D42" s="36">
        <v>582</v>
      </c>
      <c r="E42" s="36">
        <v>65</v>
      </c>
      <c r="F42" s="36">
        <v>57</v>
      </c>
      <c r="G42" s="36">
        <v>311</v>
      </c>
      <c r="H42" s="36">
        <v>54</v>
      </c>
      <c r="I42" s="36">
        <v>441</v>
      </c>
      <c r="J42" s="36">
        <v>284</v>
      </c>
      <c r="K42" s="36">
        <v>421</v>
      </c>
      <c r="L42" s="36">
        <v>74</v>
      </c>
      <c r="M42" s="36">
        <v>96</v>
      </c>
      <c r="N42" s="36">
        <v>268</v>
      </c>
      <c r="O42" s="36">
        <v>53</v>
      </c>
      <c r="P42" s="36">
        <v>441</v>
      </c>
      <c r="Q42" s="36">
        <v>215</v>
      </c>
      <c r="R42" s="36">
        <v>96</v>
      </c>
      <c r="S42" s="36">
        <v>197</v>
      </c>
      <c r="T42" s="36">
        <v>106</v>
      </c>
      <c r="U42" s="36">
        <v>658</v>
      </c>
      <c r="V42" s="36">
        <v>563</v>
      </c>
      <c r="W42" s="36">
        <v>179</v>
      </c>
      <c r="X42" s="36">
        <v>76</v>
      </c>
      <c r="Y42" s="36">
        <v>84</v>
      </c>
      <c r="Z42" s="36">
        <v>163</v>
      </c>
      <c r="AA42" s="36">
        <v>353</v>
      </c>
      <c r="AB42" s="36">
        <v>192</v>
      </c>
      <c r="AC42" s="36">
        <v>131</v>
      </c>
      <c r="AD42" s="36">
        <v>382</v>
      </c>
      <c r="AE42" s="36">
        <v>13</v>
      </c>
      <c r="AF42" s="36">
        <v>874</v>
      </c>
      <c r="AG42" s="36">
        <v>131</v>
      </c>
      <c r="AH42" s="36">
        <v>37</v>
      </c>
      <c r="AI42" s="44"/>
      <c r="AJ42" s="44"/>
      <c r="AK42" s="44"/>
    </row>
    <row r="43" spans="1:37" x14ac:dyDescent="0.2">
      <c r="A43" s="18" t="s">
        <v>92</v>
      </c>
      <c r="B43" s="41">
        <f t="shared" si="5"/>
        <v>5802</v>
      </c>
      <c r="C43" s="36">
        <v>17</v>
      </c>
      <c r="D43" s="36">
        <v>427</v>
      </c>
      <c r="E43" s="36">
        <v>59</v>
      </c>
      <c r="F43" s="36">
        <v>52</v>
      </c>
      <c r="G43" s="36">
        <v>269</v>
      </c>
      <c r="H43" s="36">
        <v>44</v>
      </c>
      <c r="I43" s="36">
        <v>450</v>
      </c>
      <c r="J43" s="36">
        <v>199</v>
      </c>
      <c r="K43" s="36">
        <v>252</v>
      </c>
      <c r="L43" s="36">
        <v>57</v>
      </c>
      <c r="M43" s="36">
        <v>77</v>
      </c>
      <c r="N43" s="36">
        <v>230</v>
      </c>
      <c r="O43" s="36">
        <v>50</v>
      </c>
      <c r="P43" s="36">
        <v>202</v>
      </c>
      <c r="Q43" s="36">
        <v>154</v>
      </c>
      <c r="R43" s="36">
        <v>78</v>
      </c>
      <c r="S43" s="36">
        <v>60</v>
      </c>
      <c r="T43" s="36">
        <v>83</v>
      </c>
      <c r="U43" s="36">
        <v>570</v>
      </c>
      <c r="V43" s="36">
        <v>200</v>
      </c>
      <c r="W43" s="36">
        <v>146</v>
      </c>
      <c r="X43" s="36">
        <v>39</v>
      </c>
      <c r="Y43" s="36">
        <v>69</v>
      </c>
      <c r="Z43" s="36">
        <v>137</v>
      </c>
      <c r="AA43" s="36">
        <v>310</v>
      </c>
      <c r="AB43" s="36">
        <v>171</v>
      </c>
      <c r="AC43" s="36">
        <v>126</v>
      </c>
      <c r="AD43" s="36">
        <v>351</v>
      </c>
      <c r="AE43" s="36">
        <v>9</v>
      </c>
      <c r="AF43" s="36">
        <v>766</v>
      </c>
      <c r="AG43" s="36">
        <v>117</v>
      </c>
      <c r="AH43" s="36">
        <v>31</v>
      </c>
      <c r="AI43" s="44"/>
      <c r="AJ43" s="44"/>
      <c r="AK43" s="44"/>
    </row>
    <row r="44" spans="1:37" x14ac:dyDescent="0.2">
      <c r="A44" s="4"/>
      <c r="B44" s="4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44"/>
    </row>
    <row r="45" spans="1:37" x14ac:dyDescent="0.2">
      <c r="A45" s="19"/>
      <c r="B45" s="32"/>
    </row>
    <row r="46" spans="1:37" x14ac:dyDescent="0.2">
      <c r="A46" s="18"/>
      <c r="B46" s="26"/>
    </row>
    <row r="47" spans="1:37" x14ac:dyDescent="0.2">
      <c r="A47" s="14"/>
      <c r="B47" s="14"/>
    </row>
    <row r="48" spans="1:37" x14ac:dyDescent="0.2">
      <c r="A48" s="4"/>
    </row>
  </sheetData>
  <mergeCells count="2">
    <mergeCell ref="A4:A5"/>
    <mergeCell ref="B4:B5"/>
  </mergeCells>
  <phoneticPr fontId="0" type="noConversion"/>
  <conditionalFormatting sqref="A10:A20 A22:A25 A8 A28:A32">
    <cfRule type="cellIs" dxfId="2" priority="1" stopIfTrue="1" operator="greaterThanOrEqual">
      <formula>1000</formula>
    </cfRule>
  </conditionalFormatting>
  <pageMargins left="0.75" right="0.75" top="1" bottom="1" header="0" footer="0"/>
  <pageSetup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0"/>
  <sheetViews>
    <sheetView zoomScale="80" workbookViewId="0"/>
  </sheetViews>
  <sheetFormatPr baseColWidth="10" defaultRowHeight="12.75" x14ac:dyDescent="0.2"/>
  <cols>
    <col min="1" max="1" width="33.140625" style="24" customWidth="1"/>
    <col min="2" max="2" width="12.7109375" style="24" customWidth="1"/>
    <col min="3" max="16384" width="11.42578125" style="42"/>
  </cols>
  <sheetData>
    <row r="1" spans="1:35" x14ac:dyDescent="0.2">
      <c r="A1" s="1" t="s">
        <v>107</v>
      </c>
      <c r="B1" s="2"/>
    </row>
    <row r="2" spans="1:35" x14ac:dyDescent="0.2">
      <c r="A2" s="20" t="s">
        <v>67</v>
      </c>
      <c r="B2" s="2">
        <f>SUM(C2:AH2)</f>
        <v>65527283</v>
      </c>
      <c r="C2" s="42">
        <v>540365</v>
      </c>
      <c r="D2" s="42">
        <v>1330513</v>
      </c>
      <c r="E2" s="42">
        <v>274969</v>
      </c>
      <c r="F2" s="42">
        <v>484332</v>
      </c>
      <c r="G2" s="42">
        <v>913716</v>
      </c>
      <c r="H2" s="42">
        <v>317329</v>
      </c>
      <c r="I2" s="42">
        <v>4005495</v>
      </c>
      <c r="J2" s="42">
        <v>1484634</v>
      </c>
      <c r="K2" s="42">
        <v>3892213</v>
      </c>
      <c r="L2" s="42">
        <v>848931</v>
      </c>
      <c r="M2" s="42">
        <v>3456105</v>
      </c>
      <c r="N2" s="42">
        <v>2676503</v>
      </c>
      <c r="O2" s="42">
        <v>1902200</v>
      </c>
      <c r="P2" s="42">
        <v>3834391</v>
      </c>
      <c r="Q2" s="42">
        <v>9133686</v>
      </c>
      <c r="R2" s="42">
        <v>3112346</v>
      </c>
      <c r="S2" s="42">
        <v>1136482</v>
      </c>
      <c r="T2" s="42">
        <v>625505</v>
      </c>
      <c r="U2" s="42">
        <v>1550677</v>
      </c>
      <c r="V2" s="42">
        <v>2953981</v>
      </c>
      <c r="W2" s="42">
        <v>4326444</v>
      </c>
      <c r="X2" s="42">
        <v>979265</v>
      </c>
      <c r="Y2" s="42">
        <v>667682</v>
      </c>
      <c r="Z2" s="42">
        <v>1531358</v>
      </c>
      <c r="AA2" s="42">
        <v>1359340</v>
      </c>
      <c r="AB2" s="42">
        <v>1114106</v>
      </c>
      <c r="AC2" s="42">
        <v>1538481</v>
      </c>
      <c r="AD2" s="42">
        <v>1555611</v>
      </c>
      <c r="AE2" s="42">
        <v>875040</v>
      </c>
      <c r="AF2" s="42">
        <v>5104434</v>
      </c>
      <c r="AG2" s="42">
        <v>1024842</v>
      </c>
      <c r="AH2" s="42">
        <v>976307</v>
      </c>
    </row>
    <row r="3" spans="1:35" x14ac:dyDescent="0.2">
      <c r="A3" s="34" t="s">
        <v>66</v>
      </c>
      <c r="B3" s="2">
        <f>SUM(C3:AH3)</f>
        <v>35405152</v>
      </c>
      <c r="C3" s="42">
        <v>296461</v>
      </c>
      <c r="D3" s="42">
        <v>759788</v>
      </c>
      <c r="E3" s="42">
        <v>157715</v>
      </c>
      <c r="F3" s="42">
        <v>266219</v>
      </c>
      <c r="G3" s="42">
        <v>513618</v>
      </c>
      <c r="H3" s="42">
        <v>174508</v>
      </c>
      <c r="I3" s="42">
        <v>2094443</v>
      </c>
      <c r="J3" s="42">
        <v>789552</v>
      </c>
      <c r="K3" s="42">
        <v>2270928</v>
      </c>
      <c r="L3" s="42">
        <v>454832</v>
      </c>
      <c r="M3" s="42">
        <v>1840932</v>
      </c>
      <c r="N3" s="42">
        <v>1348776</v>
      </c>
      <c r="O3" s="42">
        <v>997821</v>
      </c>
      <c r="P3" s="42">
        <v>2086814</v>
      </c>
      <c r="Q3" s="42">
        <v>5089411</v>
      </c>
      <c r="R3" s="42">
        <v>1637768</v>
      </c>
      <c r="S3" s="42">
        <v>620159</v>
      </c>
      <c r="T3" s="42">
        <v>330580</v>
      </c>
      <c r="U3" s="42">
        <v>896566</v>
      </c>
      <c r="V3" s="42">
        <v>1491654</v>
      </c>
      <c r="W3" s="42">
        <v>2269401</v>
      </c>
      <c r="X3" s="42">
        <v>533022</v>
      </c>
      <c r="Y3" s="42">
        <v>381513</v>
      </c>
      <c r="Z3" s="42">
        <v>788171</v>
      </c>
      <c r="AA3" s="42">
        <v>744586</v>
      </c>
      <c r="AB3" s="42">
        <v>609704</v>
      </c>
      <c r="AC3" s="42">
        <v>838053</v>
      </c>
      <c r="AD3" s="42">
        <v>858419</v>
      </c>
      <c r="AE3" s="42">
        <v>471717</v>
      </c>
      <c r="AF3" s="42">
        <v>2712764</v>
      </c>
      <c r="AG3" s="42">
        <v>570712</v>
      </c>
      <c r="AH3" s="42">
        <v>508545</v>
      </c>
    </row>
    <row r="4" spans="1:35" x14ac:dyDescent="0.2">
      <c r="A4" s="45" t="s">
        <v>3</v>
      </c>
      <c r="B4" s="45" t="s">
        <v>0</v>
      </c>
      <c r="C4" s="42" t="s">
        <v>17</v>
      </c>
      <c r="D4" s="42" t="s">
        <v>18</v>
      </c>
      <c r="E4" s="42" t="s">
        <v>19</v>
      </c>
      <c r="F4" s="42" t="s">
        <v>20</v>
      </c>
      <c r="G4" s="42" t="s">
        <v>62</v>
      </c>
      <c r="H4" s="42" t="s">
        <v>21</v>
      </c>
      <c r="I4" s="42" t="s">
        <v>22</v>
      </c>
      <c r="J4" s="42" t="s">
        <v>23</v>
      </c>
      <c r="K4" s="42" t="s">
        <v>24</v>
      </c>
      <c r="L4" s="42" t="s">
        <v>25</v>
      </c>
      <c r="M4" s="42" t="s">
        <v>26</v>
      </c>
      <c r="N4" s="42" t="s">
        <v>27</v>
      </c>
      <c r="O4" s="42" t="s">
        <v>28</v>
      </c>
      <c r="P4" s="42" t="s">
        <v>29</v>
      </c>
      <c r="Q4" s="42" t="s">
        <v>30</v>
      </c>
      <c r="R4" s="42" t="s">
        <v>63</v>
      </c>
      <c r="S4" s="42" t="s">
        <v>31</v>
      </c>
      <c r="T4" s="42" t="s">
        <v>32</v>
      </c>
      <c r="U4" s="42" t="s">
        <v>33</v>
      </c>
      <c r="V4" s="42" t="s">
        <v>34</v>
      </c>
      <c r="W4" s="42" t="s">
        <v>35</v>
      </c>
      <c r="X4" s="42" t="s">
        <v>64</v>
      </c>
      <c r="Y4" s="42" t="s">
        <v>36</v>
      </c>
      <c r="Z4" s="42" t="s">
        <v>37</v>
      </c>
      <c r="AA4" s="42" t="s">
        <v>38</v>
      </c>
      <c r="AB4" s="42" t="s">
        <v>39</v>
      </c>
      <c r="AC4" s="42" t="s">
        <v>40</v>
      </c>
      <c r="AD4" s="42" t="s">
        <v>41</v>
      </c>
      <c r="AE4" s="42" t="s">
        <v>42</v>
      </c>
      <c r="AF4" s="42" t="s">
        <v>65</v>
      </c>
      <c r="AG4" s="42" t="s">
        <v>43</v>
      </c>
      <c r="AH4" s="42" t="s">
        <v>44</v>
      </c>
    </row>
    <row r="5" spans="1:35" x14ac:dyDescent="0.2">
      <c r="A5" s="46"/>
      <c r="B5" s="47"/>
    </row>
    <row r="7" spans="1:35" x14ac:dyDescent="0.2">
      <c r="A7" s="15" t="s">
        <v>53</v>
      </c>
    </row>
    <row r="8" spans="1:35" x14ac:dyDescent="0.2">
      <c r="A8" s="16" t="s">
        <v>69</v>
      </c>
      <c r="B8" s="41">
        <f t="shared" ref="B8:B18" si="0">SUM(C8:AH8)</f>
        <v>8278046</v>
      </c>
      <c r="C8" s="36">
        <v>96933</v>
      </c>
      <c r="D8" s="36">
        <v>127876</v>
      </c>
      <c r="E8" s="36">
        <v>41980</v>
      </c>
      <c r="F8" s="36">
        <v>78325</v>
      </c>
      <c r="G8" s="36">
        <v>146572</v>
      </c>
      <c r="H8" s="36">
        <v>35214</v>
      </c>
      <c r="I8" s="36">
        <v>551023</v>
      </c>
      <c r="J8" s="36">
        <v>204596</v>
      </c>
      <c r="K8" s="36">
        <v>324351</v>
      </c>
      <c r="L8" s="36">
        <v>115778</v>
      </c>
      <c r="M8" s="36">
        <v>414252</v>
      </c>
      <c r="N8" s="36">
        <v>396081</v>
      </c>
      <c r="O8" s="36">
        <v>264506</v>
      </c>
      <c r="P8" s="36">
        <v>420127</v>
      </c>
      <c r="Q8" s="36">
        <v>921417</v>
      </c>
      <c r="R8" s="36">
        <v>460396</v>
      </c>
      <c r="S8" s="36">
        <v>122518</v>
      </c>
      <c r="T8" s="36">
        <v>92357</v>
      </c>
      <c r="U8" s="36">
        <v>211520</v>
      </c>
      <c r="V8" s="36">
        <v>465663</v>
      </c>
      <c r="W8" s="36">
        <v>540065</v>
      </c>
      <c r="X8" s="36">
        <v>145612</v>
      </c>
      <c r="Y8" s="36">
        <v>76752</v>
      </c>
      <c r="Z8" s="36">
        <v>228168</v>
      </c>
      <c r="AA8" s="36">
        <v>162310</v>
      </c>
      <c r="AB8" s="36">
        <v>134711</v>
      </c>
      <c r="AC8" s="36">
        <v>211618</v>
      </c>
      <c r="AD8" s="36">
        <v>172803</v>
      </c>
      <c r="AE8" s="36">
        <v>128505</v>
      </c>
      <c r="AF8" s="36">
        <v>691829</v>
      </c>
      <c r="AG8" s="36">
        <v>150019</v>
      </c>
      <c r="AH8" s="36">
        <v>144169</v>
      </c>
    </row>
    <row r="9" spans="1:35" x14ac:dyDescent="0.2">
      <c r="A9" s="35" t="s">
        <v>70</v>
      </c>
      <c r="B9" s="41">
        <f t="shared" si="0"/>
        <v>1807813</v>
      </c>
      <c r="C9" s="36">
        <v>21117</v>
      </c>
      <c r="D9" s="36">
        <v>25784</v>
      </c>
      <c r="E9" s="36">
        <v>6775</v>
      </c>
      <c r="F9" s="36">
        <v>16236</v>
      </c>
      <c r="G9" s="36">
        <v>41076</v>
      </c>
      <c r="H9" s="36">
        <v>7030</v>
      </c>
      <c r="I9" s="36">
        <v>115216</v>
      </c>
      <c r="J9" s="36">
        <v>60493</v>
      </c>
      <c r="K9" s="36">
        <v>96784</v>
      </c>
      <c r="L9" s="36">
        <v>29671</v>
      </c>
      <c r="M9" s="36">
        <v>72364</v>
      </c>
      <c r="N9" s="36">
        <v>97703</v>
      </c>
      <c r="O9" s="36">
        <v>51336</v>
      </c>
      <c r="P9" s="36">
        <v>87559</v>
      </c>
      <c r="Q9" s="36">
        <v>246657</v>
      </c>
      <c r="R9" s="36">
        <v>78300</v>
      </c>
      <c r="S9" s="36">
        <v>30776</v>
      </c>
      <c r="T9" s="36">
        <v>18274</v>
      </c>
      <c r="U9" s="36">
        <v>45869</v>
      </c>
      <c r="V9" s="36">
        <v>93093</v>
      </c>
      <c r="W9" s="36">
        <v>100213</v>
      </c>
      <c r="X9" s="36">
        <v>32967</v>
      </c>
      <c r="Y9" s="36">
        <v>16214</v>
      </c>
      <c r="Z9" s="36">
        <v>39661</v>
      </c>
      <c r="AA9" s="36">
        <v>46591</v>
      </c>
      <c r="AB9" s="36">
        <v>30812</v>
      </c>
      <c r="AC9" s="36">
        <v>45217</v>
      </c>
      <c r="AD9" s="36">
        <v>46496</v>
      </c>
      <c r="AE9" s="36">
        <v>19582</v>
      </c>
      <c r="AF9" s="36">
        <v>128300</v>
      </c>
      <c r="AG9" s="36">
        <v>32685</v>
      </c>
      <c r="AH9" s="36">
        <v>26962</v>
      </c>
    </row>
    <row r="10" spans="1:35" x14ac:dyDescent="0.2">
      <c r="A10" s="16" t="s">
        <v>71</v>
      </c>
      <c r="B10" s="41">
        <f t="shared" si="0"/>
        <v>635072</v>
      </c>
      <c r="C10" s="36">
        <v>6742</v>
      </c>
      <c r="D10" s="36">
        <v>9930</v>
      </c>
      <c r="E10" s="36">
        <v>2851</v>
      </c>
      <c r="F10" s="36">
        <v>5844</v>
      </c>
      <c r="G10" s="36">
        <v>11216</v>
      </c>
      <c r="H10" s="36">
        <v>3221</v>
      </c>
      <c r="I10" s="36">
        <v>40579</v>
      </c>
      <c r="J10" s="36">
        <v>17746</v>
      </c>
      <c r="K10" s="36">
        <v>24160</v>
      </c>
      <c r="L10" s="36">
        <v>10384</v>
      </c>
      <c r="M10" s="36">
        <v>32175</v>
      </c>
      <c r="N10" s="36">
        <v>32330</v>
      </c>
      <c r="O10" s="36">
        <v>20053</v>
      </c>
      <c r="P10" s="36">
        <v>36573</v>
      </c>
      <c r="Q10" s="36">
        <v>64928</v>
      </c>
      <c r="R10" s="36">
        <v>33120</v>
      </c>
      <c r="S10" s="36">
        <v>11567</v>
      </c>
      <c r="T10" s="36">
        <v>7521</v>
      </c>
      <c r="U10" s="36">
        <v>14929</v>
      </c>
      <c r="V10" s="36">
        <v>31766</v>
      </c>
      <c r="W10" s="36">
        <v>39421</v>
      </c>
      <c r="X10" s="36">
        <v>10808</v>
      </c>
      <c r="Y10" s="36">
        <v>5673</v>
      </c>
      <c r="Z10" s="36">
        <v>16945</v>
      </c>
      <c r="AA10" s="36">
        <v>16591</v>
      </c>
      <c r="AB10" s="36">
        <v>11170</v>
      </c>
      <c r="AC10" s="36">
        <v>19434</v>
      </c>
      <c r="AD10" s="36">
        <v>14545</v>
      </c>
      <c r="AE10" s="36">
        <v>7581</v>
      </c>
      <c r="AF10" s="36">
        <v>51558</v>
      </c>
      <c r="AG10" s="36">
        <v>11379</v>
      </c>
      <c r="AH10" s="36">
        <v>12332</v>
      </c>
    </row>
    <row r="11" spans="1:35" x14ac:dyDescent="0.2">
      <c r="A11" s="43" t="s">
        <v>93</v>
      </c>
      <c r="B11" s="41">
        <f t="shared" si="0"/>
        <v>734393</v>
      </c>
      <c r="C11" s="36">
        <v>1857</v>
      </c>
      <c r="D11" s="36">
        <v>6662</v>
      </c>
      <c r="E11" s="36">
        <v>1743</v>
      </c>
      <c r="F11" s="36">
        <v>7515</v>
      </c>
      <c r="G11" s="36">
        <v>10530</v>
      </c>
      <c r="H11" s="36">
        <v>2535</v>
      </c>
      <c r="I11" s="36">
        <v>98001</v>
      </c>
      <c r="J11" s="36">
        <v>16940</v>
      </c>
      <c r="K11" s="36">
        <v>16939</v>
      </c>
      <c r="L11" s="36">
        <v>12332</v>
      </c>
      <c r="M11" s="36">
        <v>10111</v>
      </c>
      <c r="N11" s="36">
        <v>23873</v>
      </c>
      <c r="O11" s="36">
        <v>22423</v>
      </c>
      <c r="P11" s="36">
        <v>21125</v>
      </c>
      <c r="Q11" s="36">
        <v>30933</v>
      </c>
      <c r="R11" s="36">
        <v>69117</v>
      </c>
      <c r="S11" s="36">
        <v>5144</v>
      </c>
      <c r="T11" s="36">
        <v>13901</v>
      </c>
      <c r="U11" s="36">
        <v>14043</v>
      </c>
      <c r="V11" s="36">
        <v>64338</v>
      </c>
      <c r="W11" s="36">
        <v>56097</v>
      </c>
      <c r="X11" s="36">
        <v>11545</v>
      </c>
      <c r="Y11" s="36">
        <v>3077</v>
      </c>
      <c r="Z11" s="36">
        <v>28532</v>
      </c>
      <c r="AA11" s="36">
        <v>15684</v>
      </c>
      <c r="AB11" s="36">
        <v>7902</v>
      </c>
      <c r="AC11" s="36">
        <v>8197</v>
      </c>
      <c r="AD11" s="36">
        <v>14794</v>
      </c>
      <c r="AE11" s="36">
        <v>4343</v>
      </c>
      <c r="AF11" s="36">
        <v>94276</v>
      </c>
      <c r="AG11" s="36">
        <v>19066</v>
      </c>
      <c r="AH11" s="36">
        <v>20818</v>
      </c>
    </row>
    <row r="12" spans="1:35" x14ac:dyDescent="0.2">
      <c r="A12" s="16" t="s">
        <v>94</v>
      </c>
      <c r="B12" s="41">
        <f t="shared" si="0"/>
        <v>1350873</v>
      </c>
      <c r="C12" s="36">
        <v>22561</v>
      </c>
      <c r="D12" s="36">
        <v>24803</v>
      </c>
      <c r="E12" s="36">
        <v>8246</v>
      </c>
      <c r="F12" s="36">
        <v>11071</v>
      </c>
      <c r="G12" s="36">
        <v>15196</v>
      </c>
      <c r="H12" s="36">
        <v>7047</v>
      </c>
      <c r="I12" s="36">
        <v>119949</v>
      </c>
      <c r="J12" s="36">
        <v>27210</v>
      </c>
      <c r="K12" s="36">
        <v>22401</v>
      </c>
      <c r="L12" s="36">
        <v>21969</v>
      </c>
      <c r="M12" s="36">
        <v>54987</v>
      </c>
      <c r="N12" s="36">
        <v>77991</v>
      </c>
      <c r="O12" s="36">
        <v>40686</v>
      </c>
      <c r="P12" s="36">
        <v>31685</v>
      </c>
      <c r="Q12" s="36">
        <v>138840</v>
      </c>
      <c r="R12" s="36">
        <v>55641</v>
      </c>
      <c r="S12" s="36">
        <v>27480</v>
      </c>
      <c r="T12" s="36">
        <v>13310</v>
      </c>
      <c r="U12" s="36">
        <v>33143</v>
      </c>
      <c r="V12" s="36">
        <v>85174</v>
      </c>
      <c r="W12" s="36">
        <v>128412</v>
      </c>
      <c r="X12" s="36">
        <v>25571</v>
      </c>
      <c r="Y12" s="36">
        <v>8996</v>
      </c>
      <c r="Z12" s="36">
        <v>47675</v>
      </c>
      <c r="AA12" s="36">
        <v>19238</v>
      </c>
      <c r="AB12" s="36">
        <v>23371</v>
      </c>
      <c r="AC12" s="36">
        <v>38415</v>
      </c>
      <c r="AD12" s="36">
        <v>36359</v>
      </c>
      <c r="AE12" s="36">
        <v>25699</v>
      </c>
      <c r="AF12" s="36">
        <v>101869</v>
      </c>
      <c r="AG12" s="36">
        <v>28119</v>
      </c>
      <c r="AH12" s="36">
        <v>27759</v>
      </c>
      <c r="AI12" s="42">
        <v>1187528</v>
      </c>
    </row>
    <row r="13" spans="1:35" x14ac:dyDescent="0.2">
      <c r="A13" s="16" t="s">
        <v>72</v>
      </c>
      <c r="B13" s="41">
        <f t="shared" si="0"/>
        <v>709580</v>
      </c>
      <c r="C13" s="36">
        <v>17566</v>
      </c>
      <c r="D13" s="36">
        <v>19950</v>
      </c>
      <c r="E13" s="36">
        <v>6266</v>
      </c>
      <c r="F13" s="36">
        <v>6420</v>
      </c>
      <c r="G13" s="36">
        <v>7765</v>
      </c>
      <c r="H13" s="36">
        <v>461</v>
      </c>
      <c r="I13" s="36">
        <v>65267</v>
      </c>
      <c r="J13" s="36">
        <v>15954</v>
      </c>
      <c r="K13" s="36">
        <v>13591</v>
      </c>
      <c r="L13" s="36">
        <v>12112</v>
      </c>
      <c r="M13" s="36">
        <v>31261</v>
      </c>
      <c r="N13" s="36">
        <v>40455</v>
      </c>
      <c r="O13" s="36">
        <v>23600</v>
      </c>
      <c r="P13" s="36">
        <v>16113</v>
      </c>
      <c r="Q13" s="36">
        <v>65255</v>
      </c>
      <c r="R13" s="36">
        <v>25396</v>
      </c>
      <c r="S13" s="36">
        <v>20194</v>
      </c>
      <c r="T13" s="36">
        <v>7030</v>
      </c>
      <c r="U13" s="36">
        <v>11966</v>
      </c>
      <c r="V13" s="36">
        <v>36135</v>
      </c>
      <c r="W13" s="36">
        <v>59845</v>
      </c>
      <c r="X13" s="36">
        <v>13697</v>
      </c>
      <c r="Y13" s="36">
        <v>6455</v>
      </c>
      <c r="Z13" s="36">
        <v>22961</v>
      </c>
      <c r="AA13" s="36">
        <v>10422</v>
      </c>
      <c r="AB13" s="36">
        <v>16222</v>
      </c>
      <c r="AC13" s="36">
        <v>22316</v>
      </c>
      <c r="AD13" s="36">
        <v>25210</v>
      </c>
      <c r="AE13" s="36">
        <v>11703</v>
      </c>
      <c r="AF13" s="36">
        <v>45317</v>
      </c>
      <c r="AG13" s="36">
        <v>18004</v>
      </c>
      <c r="AH13" s="36">
        <v>14671</v>
      </c>
      <c r="AI13" s="42">
        <v>633951</v>
      </c>
    </row>
    <row r="14" spans="1:35" x14ac:dyDescent="0.2">
      <c r="A14" s="16" t="s">
        <v>73</v>
      </c>
      <c r="B14" s="41">
        <f t="shared" si="0"/>
        <v>1167762</v>
      </c>
      <c r="C14" s="36">
        <v>15434</v>
      </c>
      <c r="D14" s="36">
        <v>25669</v>
      </c>
      <c r="E14" s="36">
        <v>5833</v>
      </c>
      <c r="F14" s="36">
        <v>11431</v>
      </c>
      <c r="G14" s="36">
        <v>25001</v>
      </c>
      <c r="H14" s="36">
        <v>7977</v>
      </c>
      <c r="I14" s="36">
        <v>71088</v>
      </c>
      <c r="J14" s="36">
        <v>25803</v>
      </c>
      <c r="K14" s="36">
        <v>70747</v>
      </c>
      <c r="L14" s="36">
        <v>18939</v>
      </c>
      <c r="M14" s="36">
        <v>63374</v>
      </c>
      <c r="N14" s="36">
        <v>42164</v>
      </c>
      <c r="O14" s="36">
        <v>32851</v>
      </c>
      <c r="P14" s="36">
        <v>68031</v>
      </c>
      <c r="Q14" s="36">
        <v>130520</v>
      </c>
      <c r="R14" s="36">
        <v>52804</v>
      </c>
      <c r="S14" s="36">
        <v>19440</v>
      </c>
      <c r="T14" s="36">
        <v>12617</v>
      </c>
      <c r="U14" s="36">
        <v>31670</v>
      </c>
      <c r="V14" s="36">
        <v>53046</v>
      </c>
      <c r="W14" s="36">
        <v>59134</v>
      </c>
      <c r="X14" s="36">
        <v>21345</v>
      </c>
      <c r="Y14" s="36">
        <v>14490</v>
      </c>
      <c r="Z14" s="36">
        <v>31949</v>
      </c>
      <c r="AA14" s="36">
        <v>27544</v>
      </c>
      <c r="AB14" s="36">
        <v>24538</v>
      </c>
      <c r="AC14" s="36">
        <v>35325</v>
      </c>
      <c r="AD14" s="36">
        <v>31783</v>
      </c>
      <c r="AE14" s="36">
        <v>15781</v>
      </c>
      <c r="AF14" s="36">
        <v>80111</v>
      </c>
      <c r="AG14" s="36">
        <v>18705</v>
      </c>
      <c r="AH14" s="36">
        <v>22618</v>
      </c>
    </row>
    <row r="15" spans="1:35" x14ac:dyDescent="0.2">
      <c r="A15" s="16" t="s">
        <v>74</v>
      </c>
      <c r="B15" s="41">
        <f t="shared" si="0"/>
        <v>406283</v>
      </c>
      <c r="C15" s="36">
        <v>5977</v>
      </c>
      <c r="D15" s="36">
        <v>7174</v>
      </c>
      <c r="E15" s="36">
        <v>2253</v>
      </c>
      <c r="F15" s="36">
        <v>4517</v>
      </c>
      <c r="G15" s="36">
        <v>8138</v>
      </c>
      <c r="H15" s="36">
        <v>3061</v>
      </c>
      <c r="I15" s="36">
        <v>22115</v>
      </c>
      <c r="J15" s="36">
        <v>7909</v>
      </c>
      <c r="K15" s="36">
        <v>28017</v>
      </c>
      <c r="L15" s="36">
        <v>5058</v>
      </c>
      <c r="M15" s="36">
        <v>23295</v>
      </c>
      <c r="N15" s="36">
        <v>15140</v>
      </c>
      <c r="O15" s="36">
        <v>12588</v>
      </c>
      <c r="P15" s="36">
        <v>23954</v>
      </c>
      <c r="Q15" s="36">
        <v>42340</v>
      </c>
      <c r="R15" s="36">
        <v>17677</v>
      </c>
      <c r="S15" s="36">
        <v>7198</v>
      </c>
      <c r="T15" s="36">
        <v>3084</v>
      </c>
      <c r="U15" s="36">
        <v>11318</v>
      </c>
      <c r="V15" s="36">
        <v>19996</v>
      </c>
      <c r="W15" s="36">
        <v>20879</v>
      </c>
      <c r="X15" s="36">
        <v>7682</v>
      </c>
      <c r="Y15" s="36">
        <v>5077</v>
      </c>
      <c r="Z15" s="36">
        <v>8163</v>
      </c>
      <c r="AA15" s="36">
        <v>10623</v>
      </c>
      <c r="AB15" s="36">
        <v>8700</v>
      </c>
      <c r="AC15" s="36">
        <v>14210</v>
      </c>
      <c r="AD15" s="36">
        <v>12342</v>
      </c>
      <c r="AE15" s="36">
        <v>6256</v>
      </c>
      <c r="AF15" s="36">
        <v>26632</v>
      </c>
      <c r="AG15" s="36">
        <v>8574</v>
      </c>
      <c r="AH15" s="36">
        <v>6336</v>
      </c>
    </row>
    <row r="16" spans="1:35" x14ac:dyDescent="0.2">
      <c r="A16" s="16" t="s">
        <v>75</v>
      </c>
      <c r="B16" s="41">
        <f t="shared" si="0"/>
        <v>1163473</v>
      </c>
      <c r="C16" s="36">
        <v>15418</v>
      </c>
      <c r="D16" s="36">
        <v>25668</v>
      </c>
      <c r="E16" s="36">
        <v>5827</v>
      </c>
      <c r="F16" s="36">
        <v>11370</v>
      </c>
      <c r="G16" s="36">
        <v>24998</v>
      </c>
      <c r="H16" s="36">
        <v>7975</v>
      </c>
      <c r="I16" s="36">
        <v>70475</v>
      </c>
      <c r="J16" s="36">
        <v>25770</v>
      </c>
      <c r="K16" s="36">
        <v>70573</v>
      </c>
      <c r="L16" s="36">
        <v>18918</v>
      </c>
      <c r="M16" s="36">
        <v>63270</v>
      </c>
      <c r="N16" s="36">
        <v>41739</v>
      </c>
      <c r="O16" s="36">
        <v>32793</v>
      </c>
      <c r="P16" s="36">
        <v>67973</v>
      </c>
      <c r="Q16" s="36">
        <v>130025</v>
      </c>
      <c r="R16" s="36">
        <v>52663</v>
      </c>
      <c r="S16" s="36">
        <v>19420</v>
      </c>
      <c r="T16" s="36">
        <v>12565</v>
      </c>
      <c r="U16" s="36">
        <v>31641</v>
      </c>
      <c r="V16" s="36">
        <v>52886</v>
      </c>
      <c r="W16" s="36">
        <v>57964</v>
      </c>
      <c r="X16" s="36">
        <v>21322</v>
      </c>
      <c r="Y16" s="36">
        <v>14468</v>
      </c>
      <c r="Z16" s="36">
        <v>31921</v>
      </c>
      <c r="AA16" s="36">
        <v>27584</v>
      </c>
      <c r="AB16" s="36">
        <v>24565</v>
      </c>
      <c r="AC16" s="36">
        <v>35272</v>
      </c>
      <c r="AD16" s="36">
        <v>31780</v>
      </c>
      <c r="AE16" s="36">
        <v>15750</v>
      </c>
      <c r="AF16" s="36">
        <v>79723</v>
      </c>
      <c r="AG16" s="36">
        <v>18628</v>
      </c>
      <c r="AH16" s="36">
        <v>22529</v>
      </c>
    </row>
    <row r="17" spans="1:34" x14ac:dyDescent="0.2">
      <c r="A17" s="16" t="s">
        <v>76</v>
      </c>
      <c r="B17" s="41">
        <f t="shared" si="0"/>
        <v>109914</v>
      </c>
      <c r="C17" s="36">
        <v>1491</v>
      </c>
      <c r="D17" s="36">
        <v>2162</v>
      </c>
      <c r="E17" s="36">
        <v>318</v>
      </c>
      <c r="F17" s="36">
        <v>892</v>
      </c>
      <c r="G17" s="36">
        <v>1740</v>
      </c>
      <c r="H17" s="36">
        <v>606</v>
      </c>
      <c r="I17" s="36">
        <v>6237</v>
      </c>
      <c r="J17" s="36">
        <v>1973</v>
      </c>
      <c r="K17" s="36">
        <v>10250</v>
      </c>
      <c r="L17" s="36">
        <v>1578</v>
      </c>
      <c r="M17" s="36">
        <v>5904</v>
      </c>
      <c r="N17" s="36">
        <v>4303</v>
      </c>
      <c r="O17" s="36">
        <v>3237</v>
      </c>
      <c r="P17" s="36">
        <v>6029</v>
      </c>
      <c r="Q17" s="36">
        <v>16274</v>
      </c>
      <c r="R17" s="36">
        <v>4830</v>
      </c>
      <c r="S17" s="36">
        <v>2179</v>
      </c>
      <c r="T17" s="36">
        <v>791</v>
      </c>
      <c r="U17" s="36">
        <v>2643</v>
      </c>
      <c r="V17" s="36">
        <v>4422</v>
      </c>
      <c r="W17" s="36">
        <v>5911</v>
      </c>
      <c r="X17" s="36">
        <v>2179</v>
      </c>
      <c r="Y17" s="36">
        <v>1312</v>
      </c>
      <c r="Z17" s="36">
        <v>2780</v>
      </c>
      <c r="AA17" s="36">
        <v>1649</v>
      </c>
      <c r="AB17" s="36">
        <v>1549</v>
      </c>
      <c r="AC17" s="36">
        <v>2931</v>
      </c>
      <c r="AD17" s="36">
        <v>2370</v>
      </c>
      <c r="AE17" s="36">
        <v>1617</v>
      </c>
      <c r="AF17" s="36">
        <v>5537</v>
      </c>
      <c r="AG17" s="36">
        <v>1958</v>
      </c>
      <c r="AH17" s="36">
        <v>2262</v>
      </c>
    </row>
    <row r="18" spans="1:34" x14ac:dyDescent="0.2">
      <c r="A18" s="16" t="s">
        <v>77</v>
      </c>
      <c r="B18" s="41">
        <f t="shared" si="0"/>
        <v>157719</v>
      </c>
      <c r="C18" s="36">
        <v>2031</v>
      </c>
      <c r="D18" s="36">
        <v>3010</v>
      </c>
      <c r="E18" s="36">
        <v>798</v>
      </c>
      <c r="F18" s="36">
        <v>1219</v>
      </c>
      <c r="G18" s="36">
        <v>2910</v>
      </c>
      <c r="H18" s="36">
        <v>860</v>
      </c>
      <c r="I18" s="36">
        <v>8162</v>
      </c>
      <c r="J18" s="36">
        <v>2702</v>
      </c>
      <c r="K18" s="36">
        <v>27924</v>
      </c>
      <c r="L18" s="36">
        <v>2633</v>
      </c>
      <c r="M18" s="36">
        <v>8565</v>
      </c>
      <c r="N18" s="36">
        <v>4849</v>
      </c>
      <c r="O18" s="36">
        <v>3508</v>
      </c>
      <c r="P18" s="36">
        <v>7817</v>
      </c>
      <c r="Q18" s="36">
        <v>16240</v>
      </c>
      <c r="R18" s="36">
        <v>6375</v>
      </c>
      <c r="S18" s="36">
        <v>2698</v>
      </c>
      <c r="T18" s="36">
        <v>1322</v>
      </c>
      <c r="U18" s="36">
        <v>3234</v>
      </c>
      <c r="V18" s="36">
        <v>5818</v>
      </c>
      <c r="W18" s="36">
        <v>7203</v>
      </c>
      <c r="X18" s="36">
        <v>2718</v>
      </c>
      <c r="Y18" s="36">
        <v>1709</v>
      </c>
      <c r="Z18" s="36">
        <v>3493</v>
      </c>
      <c r="AA18" s="36">
        <v>3506</v>
      </c>
      <c r="AB18" s="36">
        <v>3482</v>
      </c>
      <c r="AC18" s="36">
        <v>3853</v>
      </c>
      <c r="AD18" s="36">
        <v>4060</v>
      </c>
      <c r="AE18" s="36">
        <v>2216</v>
      </c>
      <c r="AF18" s="36">
        <v>7825</v>
      </c>
      <c r="AG18" s="36">
        <v>1956</v>
      </c>
      <c r="AH18" s="36">
        <v>3023</v>
      </c>
    </row>
    <row r="19" spans="1:34" x14ac:dyDescent="0.2">
      <c r="A19" s="16" t="s">
        <v>78</v>
      </c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</row>
    <row r="20" spans="1:34" x14ac:dyDescent="0.2">
      <c r="A20" s="16"/>
      <c r="B20" s="41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</row>
    <row r="21" spans="1:34" ht="13.5" customHeight="1" x14ac:dyDescent="0.2">
      <c r="A21" s="15" t="s">
        <v>15</v>
      </c>
      <c r="B21" s="41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</row>
    <row r="22" spans="1:34" x14ac:dyDescent="0.2">
      <c r="A22" s="16" t="s">
        <v>79</v>
      </c>
      <c r="B22" s="41">
        <f>SUM(C22:AH22)</f>
        <v>1351209</v>
      </c>
      <c r="C22" s="36">
        <v>0</v>
      </c>
      <c r="D22" s="36">
        <v>5598</v>
      </c>
      <c r="E22" s="36">
        <v>0</v>
      </c>
      <c r="F22" s="36">
        <v>7972</v>
      </c>
      <c r="G22" s="36">
        <v>28045</v>
      </c>
      <c r="H22" s="36">
        <v>0</v>
      </c>
      <c r="I22" s="36">
        <v>264166</v>
      </c>
      <c r="J22" s="36">
        <v>23606</v>
      </c>
      <c r="K22" s="36">
        <v>0</v>
      </c>
      <c r="L22" s="36">
        <v>42040</v>
      </c>
      <c r="M22" s="36">
        <v>0</v>
      </c>
      <c r="N22" s="36">
        <v>7540</v>
      </c>
      <c r="O22" s="36">
        <v>56899</v>
      </c>
      <c r="P22" s="36">
        <v>0</v>
      </c>
      <c r="Q22" s="36">
        <v>1157</v>
      </c>
      <c r="R22" s="36">
        <v>112888</v>
      </c>
      <c r="S22" s="36">
        <v>0</v>
      </c>
      <c r="T22" s="36">
        <v>16178</v>
      </c>
      <c r="U22" s="36">
        <v>97</v>
      </c>
      <c r="V22" s="36">
        <v>154245</v>
      </c>
      <c r="W22" s="36">
        <v>148283</v>
      </c>
      <c r="X22" s="36">
        <v>0</v>
      </c>
      <c r="Y22" s="36">
        <v>0</v>
      </c>
      <c r="Z22" s="36">
        <v>71666</v>
      </c>
      <c r="AA22" s="36">
        <v>42789</v>
      </c>
      <c r="AB22" s="36">
        <v>0</v>
      </c>
      <c r="AC22" s="36">
        <v>0</v>
      </c>
      <c r="AD22" s="36">
        <v>20310</v>
      </c>
      <c r="AE22" s="36">
        <v>0</v>
      </c>
      <c r="AF22" s="36">
        <v>224795</v>
      </c>
      <c r="AG22" s="36">
        <v>61094</v>
      </c>
      <c r="AH22" s="36">
        <v>61841</v>
      </c>
    </row>
    <row r="23" spans="1:34" x14ac:dyDescent="0.2">
      <c r="A23" s="16" t="s">
        <v>80</v>
      </c>
      <c r="B23" s="41">
        <f>SUM(C23:AH23)</f>
        <v>13343</v>
      </c>
      <c r="C23" s="36">
        <v>0</v>
      </c>
      <c r="D23" s="36">
        <v>267</v>
      </c>
      <c r="E23" s="36">
        <v>0</v>
      </c>
      <c r="F23" s="36">
        <v>75</v>
      </c>
      <c r="G23" s="36">
        <v>674</v>
      </c>
      <c r="H23" s="36">
        <v>0</v>
      </c>
      <c r="I23" s="36">
        <v>1046</v>
      </c>
      <c r="J23" s="36">
        <v>270</v>
      </c>
      <c r="K23" s="36">
        <v>0</v>
      </c>
      <c r="L23" s="36">
        <v>124</v>
      </c>
      <c r="M23" s="36">
        <v>0</v>
      </c>
      <c r="N23" s="36">
        <v>88</v>
      </c>
      <c r="O23" s="36">
        <v>1014</v>
      </c>
      <c r="P23" s="36">
        <v>0</v>
      </c>
      <c r="Q23" s="36">
        <v>23</v>
      </c>
      <c r="R23" s="36">
        <v>4037</v>
      </c>
      <c r="S23" s="36">
        <v>0</v>
      </c>
      <c r="T23" s="36">
        <v>133</v>
      </c>
      <c r="U23" s="36">
        <v>0</v>
      </c>
      <c r="V23" s="36">
        <v>1309</v>
      </c>
      <c r="W23" s="36">
        <v>1444</v>
      </c>
      <c r="X23" s="36">
        <v>0</v>
      </c>
      <c r="Y23" s="36">
        <v>0</v>
      </c>
      <c r="Z23" s="36">
        <v>405</v>
      </c>
      <c r="AA23" s="36">
        <v>128</v>
      </c>
      <c r="AB23" s="36">
        <v>0</v>
      </c>
      <c r="AC23" s="36">
        <v>0</v>
      </c>
      <c r="AD23" s="36">
        <v>201</v>
      </c>
      <c r="AE23" s="36">
        <v>0</v>
      </c>
      <c r="AF23" s="36">
        <v>894</v>
      </c>
      <c r="AG23" s="36">
        <v>728</v>
      </c>
      <c r="AH23" s="36">
        <v>483</v>
      </c>
    </row>
    <row r="24" spans="1:34" x14ac:dyDescent="0.2">
      <c r="A24" s="16" t="s">
        <v>81</v>
      </c>
      <c r="B24" s="41">
        <f>SUM(C24:AH24)</f>
        <v>971</v>
      </c>
      <c r="C24" s="36">
        <v>0</v>
      </c>
      <c r="D24" s="36">
        <v>5</v>
      </c>
      <c r="E24" s="36">
        <v>0</v>
      </c>
      <c r="F24" s="36">
        <v>2</v>
      </c>
      <c r="G24" s="36">
        <v>179</v>
      </c>
      <c r="H24" s="36">
        <v>0</v>
      </c>
      <c r="I24" s="36">
        <v>247</v>
      </c>
      <c r="J24" s="36">
        <v>11</v>
      </c>
      <c r="K24" s="36">
        <v>0</v>
      </c>
      <c r="L24" s="36">
        <v>15</v>
      </c>
      <c r="M24" s="36">
        <v>0</v>
      </c>
      <c r="N24" s="36">
        <v>3</v>
      </c>
      <c r="O24" s="36">
        <v>54</v>
      </c>
      <c r="P24" s="36">
        <v>0</v>
      </c>
      <c r="Q24" s="36">
        <v>1</v>
      </c>
      <c r="R24" s="36">
        <v>13</v>
      </c>
      <c r="S24" s="36">
        <v>0</v>
      </c>
      <c r="T24" s="36">
        <v>42</v>
      </c>
      <c r="U24" s="36">
        <v>97</v>
      </c>
      <c r="V24" s="36">
        <v>82</v>
      </c>
      <c r="W24" s="36">
        <v>68</v>
      </c>
      <c r="X24" s="36">
        <v>0</v>
      </c>
      <c r="Y24" s="36">
        <v>0</v>
      </c>
      <c r="Z24" s="36">
        <v>23</v>
      </c>
      <c r="AA24" s="36">
        <v>7</v>
      </c>
      <c r="AB24" s="36">
        <v>0</v>
      </c>
      <c r="AC24" s="36">
        <v>0</v>
      </c>
      <c r="AD24" s="36">
        <v>6</v>
      </c>
      <c r="AE24" s="36">
        <v>0</v>
      </c>
      <c r="AF24" s="36">
        <v>46</v>
      </c>
      <c r="AG24" s="36">
        <v>69</v>
      </c>
      <c r="AH24" s="36">
        <v>1</v>
      </c>
    </row>
    <row r="25" spans="1:34" x14ac:dyDescent="0.2">
      <c r="A25" s="16" t="s">
        <v>82</v>
      </c>
      <c r="B25" s="41">
        <f>SUM(C25:AH25)</f>
        <v>1914479</v>
      </c>
      <c r="C25" s="36">
        <v>0</v>
      </c>
      <c r="D25" s="36">
        <v>2434</v>
      </c>
      <c r="E25" s="36">
        <v>0</v>
      </c>
      <c r="F25" s="36">
        <v>11744</v>
      </c>
      <c r="G25" s="36">
        <v>39617</v>
      </c>
      <c r="H25" s="36">
        <v>0</v>
      </c>
      <c r="I25" s="36">
        <v>300877</v>
      </c>
      <c r="J25" s="36">
        <v>37702</v>
      </c>
      <c r="K25" s="36">
        <v>0</v>
      </c>
      <c r="L25" s="36">
        <v>45613</v>
      </c>
      <c r="M25" s="36">
        <v>0</v>
      </c>
      <c r="N25" s="36">
        <v>12835</v>
      </c>
      <c r="O25" s="36">
        <v>77386</v>
      </c>
      <c r="P25" s="36">
        <v>0</v>
      </c>
      <c r="Q25" s="36">
        <v>3812</v>
      </c>
      <c r="R25" s="36">
        <v>226772</v>
      </c>
      <c r="S25" s="36">
        <v>0</v>
      </c>
      <c r="T25" s="36">
        <v>19223</v>
      </c>
      <c r="U25" s="36">
        <v>172</v>
      </c>
      <c r="V25" s="36">
        <v>203464</v>
      </c>
      <c r="W25" s="36">
        <v>241378</v>
      </c>
      <c r="X25" s="36">
        <v>0</v>
      </c>
      <c r="Y25" s="36">
        <v>0</v>
      </c>
      <c r="Z25" s="36">
        <v>138485</v>
      </c>
      <c r="AA25" s="36">
        <v>51502</v>
      </c>
      <c r="AB25" s="36">
        <v>0</v>
      </c>
      <c r="AC25" s="36">
        <v>0</v>
      </c>
      <c r="AD25" s="36">
        <v>24511</v>
      </c>
      <c r="AE25" s="36">
        <v>0</v>
      </c>
      <c r="AF25" s="36">
        <v>312682</v>
      </c>
      <c r="AG25" s="36">
        <v>77275</v>
      </c>
      <c r="AH25" s="36">
        <v>86995</v>
      </c>
    </row>
    <row r="26" spans="1:34" x14ac:dyDescent="0.2">
      <c r="A26" s="11"/>
      <c r="B26" s="41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</row>
    <row r="27" spans="1:34" x14ac:dyDescent="0.2">
      <c r="A27" s="15" t="s">
        <v>54</v>
      </c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</row>
    <row r="28" spans="1:34" x14ac:dyDescent="0.2">
      <c r="A28" s="16" t="s">
        <v>83</v>
      </c>
      <c r="B28" s="41">
        <f>SUM(C28:AH28)</f>
        <v>8387640</v>
      </c>
      <c r="C28" s="36">
        <v>153929</v>
      </c>
      <c r="D28" s="36">
        <v>66089</v>
      </c>
      <c r="E28" s="36">
        <v>36021</v>
      </c>
      <c r="F28" s="36">
        <v>68680</v>
      </c>
      <c r="G28" s="36">
        <v>136037</v>
      </c>
      <c r="H28" s="36">
        <v>32378</v>
      </c>
      <c r="I28" s="36">
        <v>576617</v>
      </c>
      <c r="J28" s="36">
        <v>254359</v>
      </c>
      <c r="K28" s="36">
        <v>84344</v>
      </c>
      <c r="L28" s="36">
        <v>199867</v>
      </c>
      <c r="M28" s="36">
        <v>328241</v>
      </c>
      <c r="N28" s="36">
        <v>677067</v>
      </c>
      <c r="O28" s="36">
        <v>240395</v>
      </c>
      <c r="P28" s="36">
        <v>265336</v>
      </c>
      <c r="Q28" s="36">
        <v>1815295</v>
      </c>
      <c r="R28" s="36">
        <v>279087</v>
      </c>
      <c r="S28" s="36">
        <v>91356</v>
      </c>
      <c r="T28" s="36">
        <v>95129</v>
      </c>
      <c r="U28" s="36">
        <v>132507</v>
      </c>
      <c r="V28" s="36">
        <v>400671</v>
      </c>
      <c r="W28" s="36">
        <v>491170</v>
      </c>
      <c r="X28" s="36">
        <v>78192</v>
      </c>
      <c r="Y28" s="36">
        <v>74598</v>
      </c>
      <c r="Z28" s="36">
        <v>241240</v>
      </c>
      <c r="AA28" s="36">
        <v>153157</v>
      </c>
      <c r="AB28" s="36">
        <v>134773</v>
      </c>
      <c r="AC28" s="36">
        <v>180849</v>
      </c>
      <c r="AD28" s="36">
        <v>147723</v>
      </c>
      <c r="AE28" s="36">
        <v>73488</v>
      </c>
      <c r="AF28" s="36">
        <v>559635</v>
      </c>
      <c r="AG28" s="36">
        <v>146573</v>
      </c>
      <c r="AH28" s="36">
        <v>172837</v>
      </c>
    </row>
    <row r="29" spans="1:34" x14ac:dyDescent="0.2">
      <c r="A29" s="16" t="s">
        <v>84</v>
      </c>
      <c r="B29" s="41">
        <f>SUM(C29:AH29)</f>
        <v>260143</v>
      </c>
      <c r="C29" s="36">
        <v>3313</v>
      </c>
      <c r="D29" s="36">
        <v>6318</v>
      </c>
      <c r="E29" s="36">
        <v>1403</v>
      </c>
      <c r="F29" s="36">
        <v>2607</v>
      </c>
      <c r="G29" s="36">
        <v>3691</v>
      </c>
      <c r="H29" s="36">
        <v>1868</v>
      </c>
      <c r="I29" s="36">
        <v>15680</v>
      </c>
      <c r="J29" s="36">
        <v>5865</v>
      </c>
      <c r="K29" s="36">
        <v>15698</v>
      </c>
      <c r="L29" s="36">
        <v>3504</v>
      </c>
      <c r="M29" s="36">
        <v>12945</v>
      </c>
      <c r="N29" s="36">
        <v>10054</v>
      </c>
      <c r="O29" s="36">
        <v>9595</v>
      </c>
      <c r="P29" s="36">
        <v>15976</v>
      </c>
      <c r="Q29" s="36">
        <v>31003</v>
      </c>
      <c r="R29" s="36">
        <v>10913</v>
      </c>
      <c r="S29" s="36">
        <v>3865</v>
      </c>
      <c r="T29" s="36">
        <v>2438</v>
      </c>
      <c r="U29" s="36">
        <v>5970</v>
      </c>
      <c r="V29" s="36">
        <v>11386</v>
      </c>
      <c r="W29" s="36">
        <v>15624</v>
      </c>
      <c r="X29" s="36">
        <v>4388</v>
      </c>
      <c r="Y29" s="36">
        <v>3346</v>
      </c>
      <c r="Z29" s="36">
        <v>6276</v>
      </c>
      <c r="AA29" s="36">
        <v>4567</v>
      </c>
      <c r="AB29" s="36">
        <v>4916</v>
      </c>
      <c r="AC29" s="36">
        <v>7532</v>
      </c>
      <c r="AD29" s="36">
        <v>6279</v>
      </c>
      <c r="AE29" s="36">
        <v>5040</v>
      </c>
      <c r="AF29" s="36">
        <v>20198</v>
      </c>
      <c r="AG29" s="36">
        <v>4255</v>
      </c>
      <c r="AH29" s="36">
        <v>3630</v>
      </c>
    </row>
    <row r="30" spans="1:34" x14ac:dyDescent="0.2">
      <c r="A30" s="16" t="s">
        <v>85</v>
      </c>
      <c r="B30" s="41">
        <f>SUM(C30:AH30)</f>
        <v>18179</v>
      </c>
      <c r="C30" s="36">
        <v>426</v>
      </c>
      <c r="D30" s="36">
        <v>477</v>
      </c>
      <c r="E30" s="36">
        <v>94</v>
      </c>
      <c r="F30" s="36">
        <v>117</v>
      </c>
      <c r="G30" s="36">
        <v>301</v>
      </c>
      <c r="H30" s="36">
        <v>132</v>
      </c>
      <c r="I30" s="36">
        <v>342</v>
      </c>
      <c r="J30" s="36">
        <v>924</v>
      </c>
      <c r="K30" s="36">
        <v>915</v>
      </c>
      <c r="L30" s="36">
        <v>452</v>
      </c>
      <c r="M30" s="36">
        <v>1620</v>
      </c>
      <c r="N30" s="36">
        <v>620</v>
      </c>
      <c r="O30" s="36">
        <v>493</v>
      </c>
      <c r="P30" s="36">
        <v>2271</v>
      </c>
      <c r="Q30" s="36">
        <v>1229</v>
      </c>
      <c r="R30" s="36">
        <v>527</v>
      </c>
      <c r="S30" s="36">
        <v>205</v>
      </c>
      <c r="T30" s="36">
        <v>213</v>
      </c>
      <c r="U30" s="36">
        <v>1119</v>
      </c>
      <c r="V30" s="36">
        <v>276</v>
      </c>
      <c r="W30" s="36">
        <v>541</v>
      </c>
      <c r="X30" s="36">
        <v>367</v>
      </c>
      <c r="Y30" s="36">
        <v>225</v>
      </c>
      <c r="Z30" s="36">
        <v>402</v>
      </c>
      <c r="AA30" s="36">
        <v>189</v>
      </c>
      <c r="AB30" s="36">
        <v>518</v>
      </c>
      <c r="AC30" s="36">
        <v>201</v>
      </c>
      <c r="AD30" s="36">
        <v>651</v>
      </c>
      <c r="AE30" s="36">
        <v>339</v>
      </c>
      <c r="AF30" s="36">
        <v>1655</v>
      </c>
      <c r="AG30" s="36">
        <v>126</v>
      </c>
      <c r="AH30" s="36">
        <v>212</v>
      </c>
    </row>
    <row r="31" spans="1:34" x14ac:dyDescent="0.2">
      <c r="A31" s="16" t="s">
        <v>86</v>
      </c>
      <c r="B31" s="41">
        <f>SUM(C31:AH31)</f>
        <v>1187487</v>
      </c>
      <c r="C31" s="36">
        <v>12224</v>
      </c>
      <c r="D31" s="36">
        <v>13092</v>
      </c>
      <c r="E31" s="36">
        <v>4639</v>
      </c>
      <c r="F31" s="36">
        <v>8031</v>
      </c>
      <c r="G31" s="36">
        <v>21855</v>
      </c>
      <c r="H31" s="36">
        <v>5291</v>
      </c>
      <c r="I31" s="36">
        <v>103200</v>
      </c>
      <c r="J31" s="36">
        <v>35477</v>
      </c>
      <c r="K31" s="36">
        <v>37890</v>
      </c>
      <c r="L31" s="36">
        <v>27197</v>
      </c>
      <c r="M31" s="36">
        <v>48860</v>
      </c>
      <c r="N31" s="36">
        <v>62657</v>
      </c>
      <c r="O31" s="36">
        <v>54833</v>
      </c>
      <c r="P31" s="36">
        <v>40813</v>
      </c>
      <c r="Q31" s="36">
        <v>123586</v>
      </c>
      <c r="R31" s="36">
        <v>66526</v>
      </c>
      <c r="S31" s="36">
        <v>11368</v>
      </c>
      <c r="T31" s="36">
        <v>13032</v>
      </c>
      <c r="U31" s="36">
        <v>16548</v>
      </c>
      <c r="V31" s="36">
        <v>58340</v>
      </c>
      <c r="W31" s="36">
        <v>87908</v>
      </c>
      <c r="X31" s="36">
        <v>11966</v>
      </c>
      <c r="Y31" s="36">
        <v>9165</v>
      </c>
      <c r="Z31" s="36">
        <v>41830</v>
      </c>
      <c r="AA31" s="36">
        <v>37386</v>
      </c>
      <c r="AB31" s="36">
        <v>26001</v>
      </c>
      <c r="AC31" s="36">
        <v>15120</v>
      </c>
      <c r="AD31" s="36">
        <v>36412</v>
      </c>
      <c r="AE31" s="36">
        <v>8878</v>
      </c>
      <c r="AF31" s="36">
        <v>96238</v>
      </c>
      <c r="AG31" s="36">
        <v>22783</v>
      </c>
      <c r="AH31" s="36">
        <v>28341</v>
      </c>
    </row>
    <row r="32" spans="1:34" x14ac:dyDescent="0.2">
      <c r="A32" s="16" t="s">
        <v>87</v>
      </c>
      <c r="B32" s="41">
        <f>SUM(C32:AH32)</f>
        <v>5140689</v>
      </c>
      <c r="C32" s="36">
        <v>52616</v>
      </c>
      <c r="D32" s="36">
        <v>73502</v>
      </c>
      <c r="E32" s="36">
        <v>33260</v>
      </c>
      <c r="F32" s="36">
        <v>36086</v>
      </c>
      <c r="G32" s="36">
        <v>84472</v>
      </c>
      <c r="H32" s="36">
        <v>21865</v>
      </c>
      <c r="I32" s="36">
        <v>264625</v>
      </c>
      <c r="J32" s="36">
        <v>142209</v>
      </c>
      <c r="K32" s="36">
        <v>106270</v>
      </c>
      <c r="L32" s="36">
        <v>83346</v>
      </c>
      <c r="M32" s="36">
        <v>359158</v>
      </c>
      <c r="N32" s="36">
        <v>291944</v>
      </c>
      <c r="O32" s="36">
        <v>214680</v>
      </c>
      <c r="P32" s="36">
        <v>166056</v>
      </c>
      <c r="Q32" s="36">
        <v>644602</v>
      </c>
      <c r="R32" s="36">
        <v>245940</v>
      </c>
      <c r="S32" s="36">
        <v>77193</v>
      </c>
      <c r="T32" s="36">
        <v>56484</v>
      </c>
      <c r="U32" s="36">
        <v>161141</v>
      </c>
      <c r="V32" s="36">
        <v>220280</v>
      </c>
      <c r="W32" s="36">
        <v>366862</v>
      </c>
      <c r="X32" s="36">
        <v>63856</v>
      </c>
      <c r="Y32" s="36">
        <v>84016</v>
      </c>
      <c r="Z32" s="36">
        <v>174180</v>
      </c>
      <c r="AA32" s="36">
        <v>101755</v>
      </c>
      <c r="AB32" s="36">
        <v>64912</v>
      </c>
      <c r="AC32" s="36">
        <v>142735</v>
      </c>
      <c r="AD32" s="36">
        <v>95551</v>
      </c>
      <c r="AE32" s="36">
        <v>54908</v>
      </c>
      <c r="AF32" s="36">
        <v>446159</v>
      </c>
      <c r="AG32" s="36">
        <v>97792</v>
      </c>
      <c r="AH32" s="36">
        <v>112234</v>
      </c>
    </row>
    <row r="33" spans="1:34" x14ac:dyDescent="0.2">
      <c r="A33" s="12"/>
      <c r="B33" s="41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</row>
    <row r="34" spans="1:34" x14ac:dyDescent="0.2">
      <c r="A34" s="15" t="s">
        <v>9</v>
      </c>
      <c r="B34" s="41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</row>
    <row r="35" spans="1:34" x14ac:dyDescent="0.2">
      <c r="A35" s="16" t="s">
        <v>88</v>
      </c>
      <c r="B35" s="41">
        <f>SUM(C35:AH35)</f>
        <v>14277173</v>
      </c>
      <c r="C35" s="36">
        <v>100262</v>
      </c>
      <c r="D35" s="36">
        <v>168262</v>
      </c>
      <c r="E35" s="36">
        <v>40182</v>
      </c>
      <c r="F35" s="36">
        <v>140652</v>
      </c>
      <c r="G35" s="36">
        <v>167513</v>
      </c>
      <c r="H35" s="36">
        <v>57472</v>
      </c>
      <c r="I35" s="36">
        <v>805590</v>
      </c>
      <c r="J35" s="36">
        <v>304252</v>
      </c>
      <c r="K35" s="36">
        <v>472237</v>
      </c>
      <c r="L35" s="36">
        <v>231251</v>
      </c>
      <c r="M35" s="36">
        <v>945857</v>
      </c>
      <c r="N35" s="36">
        <v>583603</v>
      </c>
      <c r="O35" s="36">
        <v>476986</v>
      </c>
      <c r="P35" s="36">
        <v>361045</v>
      </c>
      <c r="Q35" s="36">
        <v>1276256</v>
      </c>
      <c r="R35" s="36">
        <v>601592</v>
      </c>
      <c r="S35" s="36">
        <v>215459</v>
      </c>
      <c r="T35" s="36">
        <v>123723</v>
      </c>
      <c r="U35" s="36">
        <v>465191</v>
      </c>
      <c r="V35" s="36">
        <v>780889</v>
      </c>
      <c r="W35" s="36">
        <v>1755930</v>
      </c>
      <c r="X35" s="36">
        <v>155362</v>
      </c>
      <c r="Y35" s="36">
        <v>107372</v>
      </c>
      <c r="Z35" s="36">
        <v>512163</v>
      </c>
      <c r="AA35" s="36">
        <v>423056</v>
      </c>
      <c r="AB35" s="36">
        <v>211501</v>
      </c>
      <c r="AC35" s="36">
        <v>517912</v>
      </c>
      <c r="AD35" s="36">
        <v>741028</v>
      </c>
      <c r="AE35" s="36">
        <v>166898</v>
      </c>
      <c r="AF35" s="36">
        <v>854892</v>
      </c>
      <c r="AG35" s="36">
        <v>293931</v>
      </c>
      <c r="AH35" s="36">
        <v>218854</v>
      </c>
    </row>
    <row r="36" spans="1:34" x14ac:dyDescent="0.2">
      <c r="A36" s="16"/>
      <c r="B36" s="41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</row>
    <row r="37" spans="1:34" x14ac:dyDescent="0.2">
      <c r="A37" s="15" t="s">
        <v>11</v>
      </c>
      <c r="B37" s="41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</row>
    <row r="38" spans="1:34" x14ac:dyDescent="0.2">
      <c r="A38" s="16" t="s">
        <v>89</v>
      </c>
      <c r="B38" s="41">
        <f>SUM(C38:AH38)</f>
        <v>15124290</v>
      </c>
      <c r="C38" s="36">
        <v>97402</v>
      </c>
      <c r="D38" s="36">
        <v>218734</v>
      </c>
      <c r="E38" s="36">
        <v>46506</v>
      </c>
      <c r="F38" s="36">
        <v>147702</v>
      </c>
      <c r="G38" s="36">
        <v>191480</v>
      </c>
      <c r="H38" s="36">
        <v>60825</v>
      </c>
      <c r="I38" s="36">
        <v>952383</v>
      </c>
      <c r="J38" s="36">
        <v>358685</v>
      </c>
      <c r="K38" s="36">
        <v>481232</v>
      </c>
      <c r="L38" s="36">
        <v>238681</v>
      </c>
      <c r="M38" s="36">
        <v>961150</v>
      </c>
      <c r="N38" s="36">
        <v>590294</v>
      </c>
      <c r="O38" s="36">
        <v>497295</v>
      </c>
      <c r="P38" s="36">
        <v>348207</v>
      </c>
      <c r="Q38" s="36">
        <v>1231135</v>
      </c>
      <c r="R38" s="36">
        <v>632537</v>
      </c>
      <c r="S38" s="36">
        <v>212054</v>
      </c>
      <c r="T38" s="36">
        <v>126329</v>
      </c>
      <c r="U38" s="36">
        <v>482602</v>
      </c>
      <c r="V38" s="36">
        <v>846266</v>
      </c>
      <c r="W38" s="36">
        <v>1799889</v>
      </c>
      <c r="X38" s="36">
        <v>158279</v>
      </c>
      <c r="Y38" s="36">
        <v>101264</v>
      </c>
      <c r="Z38" s="36">
        <v>537693</v>
      </c>
      <c r="AA38" s="36">
        <v>520047</v>
      </c>
      <c r="AB38" s="36">
        <v>287536</v>
      </c>
      <c r="AC38" s="36">
        <v>535253</v>
      </c>
      <c r="AD38" s="36">
        <v>840357</v>
      </c>
      <c r="AE38" s="36">
        <v>166775</v>
      </c>
      <c r="AF38" s="36">
        <v>925173</v>
      </c>
      <c r="AG38" s="36">
        <v>303403</v>
      </c>
      <c r="AH38" s="36">
        <v>227122</v>
      </c>
    </row>
    <row r="39" spans="1:34" x14ac:dyDescent="0.2">
      <c r="A39" s="12"/>
      <c r="B39" s="41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</row>
    <row r="40" spans="1:34" x14ac:dyDescent="0.2">
      <c r="A40" s="17" t="s">
        <v>12</v>
      </c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</row>
    <row r="41" spans="1:34" x14ac:dyDescent="0.2">
      <c r="A41" s="18" t="s">
        <v>90</v>
      </c>
      <c r="B41" s="41">
        <f>SUM(C41:AH41)</f>
        <v>418425</v>
      </c>
      <c r="C41" s="36">
        <v>246</v>
      </c>
      <c r="D41" s="36">
        <v>22188</v>
      </c>
      <c r="E41" s="36">
        <v>2401</v>
      </c>
      <c r="F41" s="36">
        <v>2837</v>
      </c>
      <c r="G41" s="36">
        <v>12079</v>
      </c>
      <c r="H41" s="36">
        <v>2774</v>
      </c>
      <c r="I41" s="36">
        <v>28758</v>
      </c>
      <c r="J41" s="36">
        <v>11414</v>
      </c>
      <c r="K41" s="36">
        <v>9075</v>
      </c>
      <c r="L41" s="36">
        <v>10019</v>
      </c>
      <c r="M41" s="36">
        <v>14954</v>
      </c>
      <c r="N41" s="36">
        <v>25499</v>
      </c>
      <c r="O41" s="36">
        <v>21690</v>
      </c>
      <c r="P41" s="36">
        <v>20218</v>
      </c>
      <c r="Q41" s="36">
        <v>9569</v>
      </c>
      <c r="R41" s="36">
        <v>14965</v>
      </c>
      <c r="S41" s="36">
        <v>2877</v>
      </c>
      <c r="T41" s="36">
        <v>7293</v>
      </c>
      <c r="U41" s="36">
        <v>20222</v>
      </c>
      <c r="V41" s="36">
        <v>13116</v>
      </c>
      <c r="W41" s="36">
        <v>26573</v>
      </c>
      <c r="X41" s="36">
        <v>5879</v>
      </c>
      <c r="Y41" s="36">
        <v>2926</v>
      </c>
      <c r="Z41" s="36">
        <v>13405</v>
      </c>
      <c r="AA41" s="36">
        <v>26082</v>
      </c>
      <c r="AB41" s="36">
        <v>11332</v>
      </c>
      <c r="AC41" s="36">
        <v>9790</v>
      </c>
      <c r="AD41" s="36">
        <v>17682</v>
      </c>
      <c r="AE41" s="36">
        <v>3248</v>
      </c>
      <c r="AF41" s="36">
        <v>30654</v>
      </c>
      <c r="AG41" s="36">
        <v>6749</v>
      </c>
      <c r="AH41" s="36">
        <v>11911</v>
      </c>
    </row>
    <row r="42" spans="1:34" x14ac:dyDescent="0.2">
      <c r="A42" s="18" t="s">
        <v>91</v>
      </c>
      <c r="B42" s="41">
        <f>SUM(C42:AH42)</f>
        <v>881</v>
      </c>
      <c r="C42" s="36">
        <v>0</v>
      </c>
      <c r="D42" s="36">
        <v>36</v>
      </c>
      <c r="E42" s="36">
        <v>0</v>
      </c>
      <c r="F42" s="36">
        <v>7</v>
      </c>
      <c r="G42" s="36">
        <v>16</v>
      </c>
      <c r="H42" s="36">
        <v>0</v>
      </c>
      <c r="I42" s="36">
        <v>190</v>
      </c>
      <c r="J42" s="36">
        <v>32</v>
      </c>
      <c r="K42" s="36">
        <v>0</v>
      </c>
      <c r="L42" s="36">
        <v>4</v>
      </c>
      <c r="M42" s="36">
        <v>0</v>
      </c>
      <c r="N42" s="36">
        <v>5</v>
      </c>
      <c r="O42" s="36">
        <v>26</v>
      </c>
      <c r="P42" s="36">
        <v>0</v>
      </c>
      <c r="Q42" s="36">
        <v>0</v>
      </c>
      <c r="R42" s="36">
        <v>22</v>
      </c>
      <c r="S42" s="36">
        <v>0</v>
      </c>
      <c r="T42" s="36">
        <v>15</v>
      </c>
      <c r="U42" s="36">
        <v>0</v>
      </c>
      <c r="V42" s="36">
        <v>73</v>
      </c>
      <c r="W42" s="36">
        <v>74</v>
      </c>
      <c r="X42" s="36">
        <v>0</v>
      </c>
      <c r="Y42" s="36">
        <v>0</v>
      </c>
      <c r="Z42" s="36">
        <v>63</v>
      </c>
      <c r="AA42" s="36">
        <v>60</v>
      </c>
      <c r="AB42" s="36">
        <v>0</v>
      </c>
      <c r="AC42" s="36">
        <v>0</v>
      </c>
      <c r="AD42" s="36">
        <v>14</v>
      </c>
      <c r="AE42" s="36">
        <v>0</v>
      </c>
      <c r="AF42" s="36">
        <v>193</v>
      </c>
      <c r="AG42" s="36">
        <v>31</v>
      </c>
      <c r="AH42" s="36">
        <v>20</v>
      </c>
    </row>
    <row r="43" spans="1:34" x14ac:dyDescent="0.2">
      <c r="A43" s="18" t="s">
        <v>92</v>
      </c>
      <c r="B43" s="41">
        <f>SUM(C43:AH43)</f>
        <v>871</v>
      </c>
      <c r="C43" s="36">
        <v>0</v>
      </c>
      <c r="D43" s="36">
        <v>36</v>
      </c>
      <c r="E43" s="36">
        <v>0</v>
      </c>
      <c r="F43" s="36">
        <v>7</v>
      </c>
      <c r="G43" s="36">
        <v>16</v>
      </c>
      <c r="H43" s="36">
        <v>0</v>
      </c>
      <c r="I43" s="36">
        <v>190</v>
      </c>
      <c r="J43" s="36">
        <v>32</v>
      </c>
      <c r="K43" s="36">
        <v>0</v>
      </c>
      <c r="L43" s="36">
        <v>4</v>
      </c>
      <c r="M43" s="36">
        <v>0</v>
      </c>
      <c r="N43" s="36">
        <v>5</v>
      </c>
      <c r="O43" s="36">
        <v>26</v>
      </c>
      <c r="P43" s="36">
        <v>0</v>
      </c>
      <c r="Q43" s="36">
        <v>0</v>
      </c>
      <c r="R43" s="36">
        <v>22</v>
      </c>
      <c r="S43" s="36">
        <v>0</v>
      </c>
      <c r="T43" s="36">
        <v>15</v>
      </c>
      <c r="U43" s="36">
        <v>0</v>
      </c>
      <c r="V43" s="36">
        <v>73</v>
      </c>
      <c r="W43" s="36">
        <v>74</v>
      </c>
      <c r="X43" s="36">
        <v>0</v>
      </c>
      <c r="Y43" s="36">
        <v>0</v>
      </c>
      <c r="Z43" s="36">
        <v>63</v>
      </c>
      <c r="AA43" s="36">
        <v>50</v>
      </c>
      <c r="AB43" s="36">
        <v>0</v>
      </c>
      <c r="AC43" s="36">
        <v>0</v>
      </c>
      <c r="AD43" s="36">
        <v>14</v>
      </c>
      <c r="AE43" s="36">
        <v>0</v>
      </c>
      <c r="AF43" s="36">
        <v>193</v>
      </c>
      <c r="AG43" s="36">
        <v>31</v>
      </c>
      <c r="AH43" s="36">
        <v>20</v>
      </c>
    </row>
    <row r="44" spans="1:34" x14ac:dyDescent="0.2">
      <c r="A44" s="4"/>
      <c r="B44" s="41"/>
    </row>
    <row r="45" spans="1:34" x14ac:dyDescent="0.2">
      <c r="A45" s="19"/>
      <c r="B45" s="41"/>
    </row>
    <row r="46" spans="1:34" x14ac:dyDescent="0.2">
      <c r="A46" s="18"/>
      <c r="B46" s="41"/>
    </row>
    <row r="47" spans="1:34" x14ac:dyDescent="0.2">
      <c r="A47" s="14"/>
      <c r="B47" s="41"/>
    </row>
    <row r="48" spans="1:34" x14ac:dyDescent="0.2">
      <c r="B48" s="41"/>
    </row>
    <row r="49" spans="2:2" x14ac:dyDescent="0.2">
      <c r="B49" s="41"/>
    </row>
    <row r="50" spans="2:2" x14ac:dyDescent="0.2">
      <c r="B50" s="41"/>
    </row>
    <row r="51" spans="2:2" x14ac:dyDescent="0.2">
      <c r="B51" s="41"/>
    </row>
    <row r="52" spans="2:2" x14ac:dyDescent="0.2">
      <c r="B52" s="41"/>
    </row>
    <row r="53" spans="2:2" x14ac:dyDescent="0.2">
      <c r="B53" s="41"/>
    </row>
    <row r="54" spans="2:2" x14ac:dyDescent="0.2">
      <c r="B54" s="41"/>
    </row>
    <row r="55" spans="2:2" x14ac:dyDescent="0.2">
      <c r="B55" s="41"/>
    </row>
    <row r="56" spans="2:2" x14ac:dyDescent="0.2">
      <c r="B56" s="41"/>
    </row>
    <row r="57" spans="2:2" x14ac:dyDescent="0.2">
      <c r="B57" s="41"/>
    </row>
    <row r="58" spans="2:2" x14ac:dyDescent="0.2">
      <c r="B58" s="41"/>
    </row>
    <row r="59" spans="2:2" x14ac:dyDescent="0.2">
      <c r="B59" s="41"/>
    </row>
    <row r="60" spans="2:2" x14ac:dyDescent="0.2">
      <c r="B60" s="41"/>
    </row>
  </sheetData>
  <mergeCells count="2">
    <mergeCell ref="A4:A5"/>
    <mergeCell ref="B4:B5"/>
  </mergeCells>
  <phoneticPr fontId="0" type="noConversion"/>
  <conditionalFormatting sqref="A10:A20 A28:A32 A8 A22:A25">
    <cfRule type="cellIs" dxfId="1" priority="1" stopIfTrue="1" operator="greaterThanOrEqual">
      <formula>1000</formula>
    </cfRule>
  </conditionalFormatting>
  <pageMargins left="0.75" right="0.75" top="1" bottom="1" header="0" footer="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7"/>
  <sheetViews>
    <sheetView zoomScale="95" workbookViewId="0"/>
  </sheetViews>
  <sheetFormatPr baseColWidth="10" defaultRowHeight="12.75" x14ac:dyDescent="0.2"/>
  <cols>
    <col min="1" max="1" width="35.7109375" style="24" customWidth="1"/>
    <col min="2" max="2" width="12.7109375" style="24" customWidth="1"/>
    <col min="3" max="3" width="11.42578125" style="42"/>
    <col min="4" max="33" width="0" style="42" hidden="1" customWidth="1"/>
    <col min="34" max="16384" width="11.42578125" style="42"/>
  </cols>
  <sheetData>
    <row r="1" spans="1:35" x14ac:dyDescent="0.2">
      <c r="A1" s="1" t="s">
        <v>107</v>
      </c>
      <c r="B1" s="2"/>
    </row>
    <row r="2" spans="1:35" x14ac:dyDescent="0.2">
      <c r="A2" s="20" t="s">
        <v>68</v>
      </c>
      <c r="B2" s="2">
        <f>SUM(C2:AH2)</f>
        <v>52867770</v>
      </c>
      <c r="C2" s="42">
        <v>711900</v>
      </c>
      <c r="D2" s="42">
        <v>2050567</v>
      </c>
      <c r="E2" s="42">
        <v>443227</v>
      </c>
      <c r="F2" s="42">
        <v>395967</v>
      </c>
      <c r="G2" s="42">
        <v>1976392</v>
      </c>
      <c r="H2" s="42">
        <v>380966</v>
      </c>
      <c r="I2" s="42">
        <v>1113691</v>
      </c>
      <c r="J2" s="42">
        <v>2151332</v>
      </c>
      <c r="K2" s="42">
        <v>5001529</v>
      </c>
      <c r="L2" s="42">
        <v>879498</v>
      </c>
      <c r="M2" s="42">
        <v>2263604</v>
      </c>
      <c r="N2" s="42">
        <v>847355</v>
      </c>
      <c r="O2" s="42">
        <v>904134</v>
      </c>
      <c r="P2" s="42">
        <v>3907912</v>
      </c>
      <c r="Q2" s="42">
        <v>7230524</v>
      </c>
      <c r="R2" s="42">
        <v>1417568</v>
      </c>
      <c r="S2" s="42">
        <v>737706</v>
      </c>
      <c r="T2" s="42">
        <v>552898</v>
      </c>
      <c r="U2" s="42">
        <v>3390382</v>
      </c>
      <c r="V2" s="42">
        <v>1005061</v>
      </c>
      <c r="W2" s="42">
        <v>1741163</v>
      </c>
      <c r="X2" s="42">
        <v>964624</v>
      </c>
      <c r="Y2" s="42">
        <v>817278</v>
      </c>
      <c r="Z2" s="42">
        <v>1170787</v>
      </c>
      <c r="AA2" s="42">
        <v>1572973</v>
      </c>
      <c r="AB2" s="42">
        <v>1737356</v>
      </c>
      <c r="AC2" s="42">
        <v>796012</v>
      </c>
      <c r="AD2" s="42">
        <v>1905725</v>
      </c>
      <c r="AE2" s="42">
        <v>367694</v>
      </c>
      <c r="AF2" s="42">
        <v>2818764</v>
      </c>
      <c r="AG2" s="42">
        <v>1039309</v>
      </c>
      <c r="AH2" s="42">
        <v>573872</v>
      </c>
    </row>
    <row r="3" spans="1:35" x14ac:dyDescent="0.2">
      <c r="A3" s="34" t="s">
        <v>66</v>
      </c>
      <c r="B3" s="2">
        <f>SUM(C3:AH3)</f>
        <v>27937987</v>
      </c>
      <c r="C3" s="42">
        <v>373265</v>
      </c>
      <c r="D3" s="42">
        <v>1154691</v>
      </c>
      <c r="E3" s="42">
        <v>248181</v>
      </c>
      <c r="F3" s="42">
        <v>218889</v>
      </c>
      <c r="G3" s="42">
        <v>1041080</v>
      </c>
      <c r="H3" s="42">
        <v>206717</v>
      </c>
      <c r="I3" s="42">
        <v>590746</v>
      </c>
      <c r="J3" s="42">
        <v>1155084</v>
      </c>
      <c r="K3" s="42">
        <v>2566958</v>
      </c>
      <c r="L3" s="42">
        <v>455647</v>
      </c>
      <c r="M3" s="42">
        <v>1195278</v>
      </c>
      <c r="N3" s="42">
        <v>435834</v>
      </c>
      <c r="O3" s="42">
        <v>473752</v>
      </c>
      <c r="P3" s="42">
        <v>2055583</v>
      </c>
      <c r="Q3" s="42">
        <v>3865006</v>
      </c>
      <c r="R3" s="42">
        <v>724732</v>
      </c>
      <c r="S3" s="42">
        <v>371914</v>
      </c>
      <c r="T3" s="42">
        <v>288471</v>
      </c>
      <c r="U3" s="42">
        <v>1812689</v>
      </c>
      <c r="V3" s="42">
        <v>507179</v>
      </c>
      <c r="W3" s="42">
        <v>901759</v>
      </c>
      <c r="X3" s="42">
        <v>537852</v>
      </c>
      <c r="Y3" s="42">
        <v>491399</v>
      </c>
      <c r="Z3" s="42">
        <v>609212</v>
      </c>
      <c r="AA3" s="42">
        <v>816280</v>
      </c>
      <c r="AB3" s="42">
        <v>913263</v>
      </c>
      <c r="AC3" s="42">
        <v>436768</v>
      </c>
      <c r="AD3" s="42">
        <v>1020376</v>
      </c>
      <c r="AE3" s="42">
        <v>192074</v>
      </c>
      <c r="AF3" s="42">
        <v>1438527</v>
      </c>
      <c r="AG3" s="42">
        <v>542465</v>
      </c>
      <c r="AH3" s="42">
        <v>296316</v>
      </c>
    </row>
    <row r="4" spans="1:35" x14ac:dyDescent="0.2">
      <c r="A4" s="45" t="s">
        <v>3</v>
      </c>
      <c r="B4" s="45" t="s">
        <v>0</v>
      </c>
      <c r="C4" s="42" t="s">
        <v>17</v>
      </c>
      <c r="D4" s="42" t="s">
        <v>18</v>
      </c>
      <c r="E4" s="42" t="s">
        <v>19</v>
      </c>
      <c r="F4" s="42" t="s">
        <v>20</v>
      </c>
      <c r="G4" s="42" t="s">
        <v>62</v>
      </c>
      <c r="H4" s="42" t="s">
        <v>21</v>
      </c>
      <c r="I4" s="42" t="s">
        <v>22</v>
      </c>
      <c r="J4" s="42" t="s">
        <v>23</v>
      </c>
      <c r="K4" s="42" t="s">
        <v>24</v>
      </c>
      <c r="L4" s="42" t="s">
        <v>25</v>
      </c>
      <c r="M4" s="42" t="s">
        <v>26</v>
      </c>
      <c r="N4" s="42" t="s">
        <v>27</v>
      </c>
      <c r="O4" s="42" t="s">
        <v>28</v>
      </c>
      <c r="P4" s="42" t="s">
        <v>29</v>
      </c>
      <c r="Q4" s="42" t="s">
        <v>30</v>
      </c>
      <c r="R4" s="42" t="s">
        <v>63</v>
      </c>
      <c r="S4" s="42" t="s">
        <v>31</v>
      </c>
      <c r="T4" s="42" t="s">
        <v>32</v>
      </c>
      <c r="U4" s="42" t="s">
        <v>33</v>
      </c>
      <c r="V4" s="42" t="s">
        <v>34</v>
      </c>
      <c r="W4" s="42" t="s">
        <v>35</v>
      </c>
      <c r="X4" s="42" t="s">
        <v>64</v>
      </c>
      <c r="Y4" s="42" t="s">
        <v>36</v>
      </c>
      <c r="Z4" s="42" t="s">
        <v>37</v>
      </c>
      <c r="AA4" s="42" t="s">
        <v>38</v>
      </c>
      <c r="AB4" s="42" t="s">
        <v>39</v>
      </c>
      <c r="AC4" s="42" t="s">
        <v>40</v>
      </c>
      <c r="AD4" s="42" t="s">
        <v>41</v>
      </c>
      <c r="AE4" s="42" t="s">
        <v>42</v>
      </c>
      <c r="AF4" s="42" t="s">
        <v>65</v>
      </c>
      <c r="AG4" s="42" t="s">
        <v>43</v>
      </c>
      <c r="AH4" s="42" t="s">
        <v>44</v>
      </c>
      <c r="AI4" s="42" t="s">
        <v>105</v>
      </c>
    </row>
    <row r="5" spans="1:35" x14ac:dyDescent="0.2">
      <c r="A5" s="46"/>
      <c r="B5" s="47"/>
    </row>
    <row r="7" spans="1:35" x14ac:dyDescent="0.2">
      <c r="A7" s="15" t="s">
        <v>53</v>
      </c>
    </row>
    <row r="8" spans="1:35" x14ac:dyDescent="0.2">
      <c r="A8" s="16" t="s">
        <v>69</v>
      </c>
      <c r="B8" s="36">
        <f>SUM(C8:AH8)</f>
        <v>5843841</v>
      </c>
      <c r="C8" s="36">
        <v>103324</v>
      </c>
      <c r="D8" s="36">
        <v>213680</v>
      </c>
      <c r="E8" s="36">
        <v>63993</v>
      </c>
      <c r="F8" s="36">
        <v>45231</v>
      </c>
      <c r="G8" s="36">
        <v>255212</v>
      </c>
      <c r="H8" s="36">
        <v>50615</v>
      </c>
      <c r="I8" s="36">
        <v>89915</v>
      </c>
      <c r="J8" s="36">
        <v>222835</v>
      </c>
      <c r="K8" s="36">
        <v>481731</v>
      </c>
      <c r="L8" s="36">
        <v>108522</v>
      </c>
      <c r="M8" s="36">
        <v>280727</v>
      </c>
      <c r="N8" s="36">
        <v>95984</v>
      </c>
      <c r="O8" s="36">
        <v>93588</v>
      </c>
      <c r="P8" s="36">
        <v>456587</v>
      </c>
      <c r="Q8" s="36">
        <v>755629</v>
      </c>
      <c r="R8" s="36">
        <v>165148</v>
      </c>
      <c r="S8" s="36">
        <v>67459</v>
      </c>
      <c r="T8" s="36">
        <v>63878</v>
      </c>
      <c r="U8" s="36">
        <v>409634</v>
      </c>
      <c r="V8" s="36">
        <v>86493</v>
      </c>
      <c r="W8" s="36">
        <v>177066</v>
      </c>
      <c r="X8" s="36">
        <v>148719</v>
      </c>
      <c r="Y8" s="36">
        <v>127945</v>
      </c>
      <c r="Z8" s="36">
        <v>113819</v>
      </c>
      <c r="AA8" s="36">
        <v>169693</v>
      </c>
      <c r="AB8" s="36">
        <v>170814</v>
      </c>
      <c r="AC8" s="36">
        <v>89729</v>
      </c>
      <c r="AD8" s="36">
        <v>236302</v>
      </c>
      <c r="AE8" s="36">
        <v>42261</v>
      </c>
      <c r="AF8" s="36">
        <v>284256</v>
      </c>
      <c r="AG8" s="36">
        <v>104154</v>
      </c>
      <c r="AH8" s="36">
        <v>68898</v>
      </c>
    </row>
    <row r="9" spans="1:35" x14ac:dyDescent="0.2">
      <c r="A9" s="35" t="s">
        <v>70</v>
      </c>
      <c r="B9" s="36">
        <f t="shared" ref="B9:B19" si="0">SUM(C9:AH9)</f>
        <v>798169</v>
      </c>
      <c r="C9" s="36">
        <v>13423</v>
      </c>
      <c r="D9" s="36">
        <v>26996</v>
      </c>
      <c r="E9" s="36">
        <v>7506</v>
      </c>
      <c r="F9" s="36">
        <v>6447</v>
      </c>
      <c r="G9" s="36">
        <v>27743</v>
      </c>
      <c r="H9" s="36">
        <v>6084</v>
      </c>
      <c r="I9" s="36">
        <v>14429</v>
      </c>
      <c r="J9" s="36">
        <v>29265</v>
      </c>
      <c r="K9" s="36">
        <v>80130</v>
      </c>
      <c r="L9" s="36">
        <v>13205</v>
      </c>
      <c r="M9" s="36">
        <v>38999</v>
      </c>
      <c r="N9" s="36">
        <v>17556</v>
      </c>
      <c r="O9" s="36">
        <v>12797</v>
      </c>
      <c r="P9" s="36">
        <v>59544</v>
      </c>
      <c r="Q9" s="36">
        <v>98651</v>
      </c>
      <c r="R9" s="36">
        <v>23207</v>
      </c>
      <c r="S9" s="36">
        <v>10285</v>
      </c>
      <c r="T9" s="36">
        <v>10121</v>
      </c>
      <c r="U9" s="36">
        <v>45325</v>
      </c>
      <c r="V9" s="36">
        <v>15415</v>
      </c>
      <c r="W9" s="36">
        <v>22994</v>
      </c>
      <c r="X9" s="36">
        <v>16447</v>
      </c>
      <c r="Y9" s="36">
        <v>15735</v>
      </c>
      <c r="Z9" s="36">
        <v>21468</v>
      </c>
      <c r="AA9" s="36">
        <v>25069</v>
      </c>
      <c r="AB9" s="36">
        <v>25580</v>
      </c>
      <c r="AC9" s="36">
        <v>15652</v>
      </c>
      <c r="AD9" s="36">
        <v>30779</v>
      </c>
      <c r="AE9" s="36">
        <v>6161</v>
      </c>
      <c r="AF9" s="36">
        <v>38418</v>
      </c>
      <c r="AG9" s="36">
        <v>13425</v>
      </c>
      <c r="AH9" s="36">
        <v>9313</v>
      </c>
    </row>
    <row r="10" spans="1:35" x14ac:dyDescent="0.2">
      <c r="A10" s="16" t="s">
        <v>71</v>
      </c>
      <c r="B10" s="36">
        <f t="shared" si="0"/>
        <v>414467</v>
      </c>
      <c r="C10" s="36">
        <v>7826</v>
      </c>
      <c r="D10" s="36">
        <v>16755</v>
      </c>
      <c r="E10" s="36">
        <v>4488</v>
      </c>
      <c r="F10" s="36">
        <v>3138</v>
      </c>
      <c r="G10" s="36">
        <v>18063</v>
      </c>
      <c r="H10" s="36">
        <v>3294</v>
      </c>
      <c r="I10" s="36">
        <v>7696</v>
      </c>
      <c r="J10" s="36">
        <v>16407</v>
      </c>
      <c r="K10" s="36">
        <v>36554</v>
      </c>
      <c r="L10" s="36">
        <v>7528</v>
      </c>
      <c r="M10" s="36">
        <v>21054</v>
      </c>
      <c r="N10" s="36">
        <v>7231</v>
      </c>
      <c r="O10" s="36">
        <v>6208</v>
      </c>
      <c r="P10" s="36">
        <v>33177</v>
      </c>
      <c r="Q10" s="36">
        <v>43783</v>
      </c>
      <c r="R10" s="36">
        <v>11752</v>
      </c>
      <c r="S10" s="36">
        <v>4815</v>
      </c>
      <c r="T10" s="36">
        <v>4792</v>
      </c>
      <c r="U10" s="36">
        <v>27254</v>
      </c>
      <c r="V10" s="36">
        <v>6270</v>
      </c>
      <c r="W10" s="36">
        <v>12014</v>
      </c>
      <c r="X10" s="36">
        <v>9171</v>
      </c>
      <c r="Y10" s="36">
        <v>8469</v>
      </c>
      <c r="Z10" s="36">
        <v>11080</v>
      </c>
      <c r="AA10" s="36">
        <v>13366</v>
      </c>
      <c r="AB10" s="36">
        <v>14830</v>
      </c>
      <c r="AC10" s="36">
        <v>7063</v>
      </c>
      <c r="AD10" s="36">
        <v>17235</v>
      </c>
      <c r="AE10" s="36">
        <v>2787</v>
      </c>
      <c r="AF10" s="36">
        <v>18222</v>
      </c>
      <c r="AG10" s="36">
        <v>7232</v>
      </c>
      <c r="AH10" s="36">
        <v>4913</v>
      </c>
    </row>
    <row r="11" spans="1:35" x14ac:dyDescent="0.2">
      <c r="A11" s="43" t="s">
        <v>93</v>
      </c>
      <c r="B11" s="36">
        <f t="shared" si="0"/>
        <v>36134</v>
      </c>
      <c r="C11" s="36">
        <v>269</v>
      </c>
      <c r="D11" s="36">
        <v>792</v>
      </c>
      <c r="E11" s="36">
        <v>154</v>
      </c>
      <c r="F11" s="36">
        <v>767</v>
      </c>
      <c r="G11" s="36">
        <v>205</v>
      </c>
      <c r="H11" s="36">
        <v>180</v>
      </c>
      <c r="I11" s="36">
        <v>593</v>
      </c>
      <c r="J11" s="36">
        <v>944</v>
      </c>
      <c r="K11" s="36">
        <v>14861</v>
      </c>
      <c r="L11" s="36">
        <v>363</v>
      </c>
      <c r="M11" s="36">
        <v>1094</v>
      </c>
      <c r="N11" s="36">
        <v>1690</v>
      </c>
      <c r="O11" s="36">
        <v>419</v>
      </c>
      <c r="P11" s="36">
        <v>1160</v>
      </c>
      <c r="Q11" s="36">
        <v>1895</v>
      </c>
      <c r="R11" s="36">
        <v>843</v>
      </c>
      <c r="S11" s="36">
        <v>594</v>
      </c>
      <c r="T11" s="36">
        <v>397</v>
      </c>
      <c r="U11" s="36">
        <v>329</v>
      </c>
      <c r="V11" s="36">
        <v>1519</v>
      </c>
      <c r="W11" s="36">
        <v>1827</v>
      </c>
      <c r="X11" s="36">
        <v>174</v>
      </c>
      <c r="Y11" s="36">
        <v>316</v>
      </c>
      <c r="Z11" s="36">
        <v>298</v>
      </c>
      <c r="AA11" s="36">
        <v>703</v>
      </c>
      <c r="AB11" s="36">
        <v>433</v>
      </c>
      <c r="AC11" s="36">
        <v>544</v>
      </c>
      <c r="AD11" s="36">
        <v>496</v>
      </c>
      <c r="AE11" s="36">
        <v>524</v>
      </c>
      <c r="AF11" s="36">
        <v>1370</v>
      </c>
      <c r="AG11" s="36">
        <v>273</v>
      </c>
      <c r="AH11" s="36">
        <v>108</v>
      </c>
    </row>
    <row r="12" spans="1:35" x14ac:dyDescent="0.2">
      <c r="A12" s="16" t="s">
        <v>94</v>
      </c>
      <c r="B12" s="36">
        <f t="shared" si="0"/>
        <v>418767</v>
      </c>
      <c r="C12" s="36">
        <v>7065</v>
      </c>
      <c r="D12" s="36">
        <v>10991</v>
      </c>
      <c r="E12" s="36">
        <v>4295</v>
      </c>
      <c r="F12" s="36">
        <v>3634</v>
      </c>
      <c r="G12" s="36">
        <v>13603</v>
      </c>
      <c r="H12" s="36">
        <v>3472</v>
      </c>
      <c r="I12" s="36">
        <v>9188</v>
      </c>
      <c r="J12" s="36">
        <v>23758</v>
      </c>
      <c r="K12" s="36">
        <v>41864</v>
      </c>
      <c r="L12" s="36">
        <v>5606</v>
      </c>
      <c r="M12" s="36">
        <v>18344</v>
      </c>
      <c r="N12" s="36">
        <v>8607</v>
      </c>
      <c r="O12" s="36">
        <v>8146</v>
      </c>
      <c r="P12" s="36">
        <v>26201</v>
      </c>
      <c r="Q12" s="36">
        <v>45100</v>
      </c>
      <c r="R12" s="36">
        <v>16671</v>
      </c>
      <c r="S12" s="36">
        <v>5366</v>
      </c>
      <c r="T12" s="36">
        <v>3423</v>
      </c>
      <c r="U12" s="36">
        <v>25586</v>
      </c>
      <c r="V12" s="36">
        <v>8496</v>
      </c>
      <c r="W12" s="36">
        <v>16743</v>
      </c>
      <c r="X12" s="36">
        <v>8385</v>
      </c>
      <c r="Y12" s="36">
        <v>8260</v>
      </c>
      <c r="Z12" s="36">
        <v>5717</v>
      </c>
      <c r="AA12" s="36">
        <v>10177</v>
      </c>
      <c r="AB12" s="36">
        <v>15438</v>
      </c>
      <c r="AC12" s="36">
        <v>6750</v>
      </c>
      <c r="AD12" s="36">
        <v>16405</v>
      </c>
      <c r="AE12" s="36">
        <v>2968</v>
      </c>
      <c r="AF12" s="36">
        <v>23410</v>
      </c>
      <c r="AG12" s="36">
        <v>7779</v>
      </c>
      <c r="AH12" s="36">
        <v>7319</v>
      </c>
    </row>
    <row r="13" spans="1:35" x14ac:dyDescent="0.2">
      <c r="A13" s="16" t="s">
        <v>72</v>
      </c>
      <c r="B13" s="36">
        <f t="shared" si="0"/>
        <v>236409</v>
      </c>
      <c r="C13" s="36">
        <v>4023</v>
      </c>
      <c r="D13" s="36">
        <v>6831</v>
      </c>
      <c r="E13" s="36">
        <v>2354</v>
      </c>
      <c r="F13" s="36">
        <v>1906</v>
      </c>
      <c r="G13" s="36">
        <v>8121</v>
      </c>
      <c r="H13" s="36">
        <v>1908</v>
      </c>
      <c r="I13" s="36">
        <v>5321</v>
      </c>
      <c r="J13" s="36">
        <v>15297</v>
      </c>
      <c r="K13" s="36">
        <v>21872</v>
      </c>
      <c r="L13" s="36">
        <v>3229</v>
      </c>
      <c r="M13" s="36">
        <v>9493</v>
      </c>
      <c r="N13" s="36">
        <v>5168</v>
      </c>
      <c r="O13" s="36">
        <v>4670</v>
      </c>
      <c r="P13" s="36">
        <v>15568</v>
      </c>
      <c r="Q13" s="36">
        <v>24242</v>
      </c>
      <c r="R13" s="36">
        <v>8283</v>
      </c>
      <c r="S13" s="36">
        <v>3387</v>
      </c>
      <c r="T13" s="36">
        <v>1982</v>
      </c>
      <c r="U13" s="36">
        <v>14975</v>
      </c>
      <c r="V13" s="36">
        <v>4515</v>
      </c>
      <c r="W13" s="36">
        <v>7009</v>
      </c>
      <c r="X13" s="36">
        <v>5514</v>
      </c>
      <c r="Y13" s="36">
        <v>5147</v>
      </c>
      <c r="Z13" s="36">
        <v>3522</v>
      </c>
      <c r="AA13" s="36">
        <v>7110</v>
      </c>
      <c r="AB13" s="36">
        <v>9164</v>
      </c>
      <c r="AC13" s="36">
        <v>2896</v>
      </c>
      <c r="AD13" s="36">
        <v>10543</v>
      </c>
      <c r="AE13" s="36">
        <v>1653</v>
      </c>
      <c r="AF13" s="36">
        <v>12502</v>
      </c>
      <c r="AG13" s="36">
        <v>4536</v>
      </c>
      <c r="AH13" s="36">
        <v>3668</v>
      </c>
    </row>
    <row r="14" spans="1:35" x14ac:dyDescent="0.2">
      <c r="A14" s="16" t="s">
        <v>73</v>
      </c>
      <c r="B14" s="36">
        <f t="shared" si="0"/>
        <v>530657</v>
      </c>
      <c r="C14" s="36">
        <v>7742</v>
      </c>
      <c r="D14" s="36">
        <v>21059</v>
      </c>
      <c r="E14" s="36">
        <v>5652</v>
      </c>
      <c r="F14" s="36">
        <v>3609</v>
      </c>
      <c r="G14" s="36">
        <v>26067</v>
      </c>
      <c r="H14" s="36">
        <v>4456</v>
      </c>
      <c r="I14" s="36">
        <v>9138</v>
      </c>
      <c r="J14" s="36">
        <v>21551</v>
      </c>
      <c r="K14" s="36">
        <v>50685</v>
      </c>
      <c r="L14" s="36">
        <v>11266</v>
      </c>
      <c r="M14" s="36">
        <v>25497</v>
      </c>
      <c r="N14" s="36">
        <v>9048</v>
      </c>
      <c r="O14" s="36">
        <v>7335</v>
      </c>
      <c r="P14" s="36">
        <v>43624</v>
      </c>
      <c r="Q14" s="36">
        <v>55544</v>
      </c>
      <c r="R14" s="36">
        <v>15966</v>
      </c>
      <c r="S14" s="36">
        <v>7474</v>
      </c>
      <c r="T14" s="36">
        <v>5308</v>
      </c>
      <c r="U14" s="36">
        <v>30887</v>
      </c>
      <c r="V14" s="36">
        <v>8339</v>
      </c>
      <c r="W14" s="36">
        <v>15695</v>
      </c>
      <c r="X14" s="36">
        <v>10923</v>
      </c>
      <c r="Y14" s="36">
        <v>10268</v>
      </c>
      <c r="Z14" s="36">
        <v>10260</v>
      </c>
      <c r="AA14" s="36">
        <v>17503</v>
      </c>
      <c r="AB14" s="36">
        <v>17665</v>
      </c>
      <c r="AC14" s="36">
        <v>9890</v>
      </c>
      <c r="AD14" s="36">
        <v>19350</v>
      </c>
      <c r="AE14" s="36">
        <v>4056</v>
      </c>
      <c r="AF14" s="36">
        <v>27253</v>
      </c>
      <c r="AG14" s="36">
        <v>10847</v>
      </c>
      <c r="AH14" s="36">
        <v>6700</v>
      </c>
    </row>
    <row r="15" spans="1:35" x14ac:dyDescent="0.2">
      <c r="A15" s="16" t="s">
        <v>74</v>
      </c>
      <c r="B15" s="36">
        <f t="shared" si="0"/>
        <v>258297</v>
      </c>
      <c r="C15" s="36">
        <v>3282</v>
      </c>
      <c r="D15" s="36">
        <v>8925</v>
      </c>
      <c r="E15" s="36">
        <v>2819</v>
      </c>
      <c r="F15" s="36">
        <v>2193</v>
      </c>
      <c r="G15" s="36">
        <v>9915</v>
      </c>
      <c r="H15" s="36">
        <v>2200</v>
      </c>
      <c r="I15" s="36">
        <v>4929</v>
      </c>
      <c r="J15" s="36">
        <v>9006</v>
      </c>
      <c r="K15" s="36">
        <v>26546</v>
      </c>
      <c r="L15" s="36">
        <v>4443</v>
      </c>
      <c r="M15" s="36">
        <v>13158</v>
      </c>
      <c r="N15" s="36">
        <v>4550</v>
      </c>
      <c r="O15" s="36">
        <v>4330</v>
      </c>
      <c r="P15" s="36">
        <v>22188</v>
      </c>
      <c r="Q15" s="36">
        <v>23805</v>
      </c>
      <c r="R15" s="36">
        <v>7988</v>
      </c>
      <c r="S15" s="36">
        <v>3987</v>
      </c>
      <c r="T15" s="36">
        <v>2405</v>
      </c>
      <c r="U15" s="36">
        <v>13680</v>
      </c>
      <c r="V15" s="36">
        <v>5633</v>
      </c>
      <c r="W15" s="36">
        <v>7664</v>
      </c>
      <c r="X15" s="36">
        <v>5333</v>
      </c>
      <c r="Y15" s="36">
        <v>4824</v>
      </c>
      <c r="Z15" s="36">
        <v>4007</v>
      </c>
      <c r="AA15" s="36">
        <v>9549</v>
      </c>
      <c r="AB15" s="36">
        <v>9148</v>
      </c>
      <c r="AC15" s="36">
        <v>5694</v>
      </c>
      <c r="AD15" s="36">
        <v>9991</v>
      </c>
      <c r="AE15" s="36">
        <v>2127</v>
      </c>
      <c r="AF15" s="36">
        <v>14831</v>
      </c>
      <c r="AG15" s="36">
        <v>6302</v>
      </c>
      <c r="AH15" s="36">
        <v>2845</v>
      </c>
    </row>
    <row r="16" spans="1:35" x14ac:dyDescent="0.2">
      <c r="A16" s="16" t="s">
        <v>75</v>
      </c>
      <c r="B16" s="36">
        <f t="shared" si="0"/>
        <v>533536</v>
      </c>
      <c r="C16" s="36">
        <v>7571</v>
      </c>
      <c r="D16" s="36">
        <v>21338</v>
      </c>
      <c r="E16" s="36">
        <v>5676</v>
      </c>
      <c r="F16" s="36">
        <v>3660</v>
      </c>
      <c r="G16" s="36">
        <v>26345</v>
      </c>
      <c r="H16" s="36">
        <v>4482</v>
      </c>
      <c r="I16" s="36">
        <v>8629</v>
      </c>
      <c r="J16" s="36">
        <v>21766</v>
      </c>
      <c r="K16" s="36">
        <v>50701</v>
      </c>
      <c r="L16" s="36">
        <v>11414</v>
      </c>
      <c r="M16" s="36">
        <v>25759</v>
      </c>
      <c r="N16" s="36">
        <v>9157</v>
      </c>
      <c r="O16" s="36">
        <v>7404</v>
      </c>
      <c r="P16" s="36">
        <v>44039</v>
      </c>
      <c r="Q16" s="36">
        <v>55118</v>
      </c>
      <c r="R16" s="36">
        <v>16221</v>
      </c>
      <c r="S16" s="36">
        <v>7543</v>
      </c>
      <c r="T16" s="36">
        <v>5359</v>
      </c>
      <c r="U16" s="36">
        <v>31173</v>
      </c>
      <c r="V16" s="36">
        <v>8419</v>
      </c>
      <c r="W16" s="36">
        <v>15859</v>
      </c>
      <c r="X16" s="36">
        <v>11090</v>
      </c>
      <c r="Y16" s="36">
        <v>10263</v>
      </c>
      <c r="Z16" s="36">
        <v>10339</v>
      </c>
      <c r="AA16" s="36">
        <v>17573</v>
      </c>
      <c r="AB16" s="36">
        <v>17854</v>
      </c>
      <c r="AC16" s="36">
        <v>9960</v>
      </c>
      <c r="AD16" s="36">
        <v>19499</v>
      </c>
      <c r="AE16" s="36">
        <v>4080</v>
      </c>
      <c r="AF16" s="36">
        <v>27531</v>
      </c>
      <c r="AG16" s="36">
        <v>10990</v>
      </c>
      <c r="AH16" s="36">
        <v>6724</v>
      </c>
    </row>
    <row r="17" spans="1:34" x14ac:dyDescent="0.2">
      <c r="A17" s="16" t="s">
        <v>76</v>
      </c>
      <c r="B17" s="36">
        <f t="shared" si="0"/>
        <v>30103</v>
      </c>
      <c r="C17" s="36">
        <v>392</v>
      </c>
      <c r="D17" s="36">
        <v>954</v>
      </c>
      <c r="E17" s="36">
        <v>240</v>
      </c>
      <c r="F17" s="36">
        <v>154</v>
      </c>
      <c r="G17" s="36">
        <v>966</v>
      </c>
      <c r="H17" s="36">
        <v>96</v>
      </c>
      <c r="I17" s="36">
        <v>456</v>
      </c>
      <c r="J17" s="36">
        <v>1027</v>
      </c>
      <c r="K17" s="36">
        <v>5152</v>
      </c>
      <c r="L17" s="36">
        <v>593</v>
      </c>
      <c r="M17" s="36">
        <v>1332</v>
      </c>
      <c r="N17" s="36">
        <v>379</v>
      </c>
      <c r="O17" s="36">
        <v>330</v>
      </c>
      <c r="P17" s="36">
        <v>2444</v>
      </c>
      <c r="Q17" s="36">
        <v>3553</v>
      </c>
      <c r="R17" s="36">
        <v>926</v>
      </c>
      <c r="S17" s="36">
        <v>478</v>
      </c>
      <c r="T17" s="36">
        <v>207</v>
      </c>
      <c r="U17" s="36">
        <v>1856</v>
      </c>
      <c r="V17" s="36">
        <v>415</v>
      </c>
      <c r="W17" s="36">
        <v>857</v>
      </c>
      <c r="X17" s="36">
        <v>647</v>
      </c>
      <c r="Y17" s="36">
        <v>462</v>
      </c>
      <c r="Z17" s="36">
        <v>628</v>
      </c>
      <c r="AA17" s="36">
        <v>780</v>
      </c>
      <c r="AB17" s="36">
        <v>801</v>
      </c>
      <c r="AC17" s="36">
        <v>514</v>
      </c>
      <c r="AD17" s="36">
        <v>793</v>
      </c>
      <c r="AE17" s="36">
        <v>217</v>
      </c>
      <c r="AF17" s="36">
        <v>1331</v>
      </c>
      <c r="AG17" s="36">
        <v>719</v>
      </c>
      <c r="AH17" s="36">
        <v>404</v>
      </c>
    </row>
    <row r="18" spans="1:34" x14ac:dyDescent="0.2">
      <c r="A18" s="16" t="s">
        <v>77</v>
      </c>
      <c r="B18" s="36">
        <f t="shared" si="0"/>
        <v>80768</v>
      </c>
      <c r="C18" s="36">
        <v>1309</v>
      </c>
      <c r="D18" s="36">
        <v>3498</v>
      </c>
      <c r="E18" s="36">
        <v>935</v>
      </c>
      <c r="F18" s="36">
        <v>553</v>
      </c>
      <c r="G18" s="36">
        <v>3566</v>
      </c>
      <c r="H18" s="36">
        <v>679</v>
      </c>
      <c r="I18" s="36">
        <v>1516</v>
      </c>
      <c r="J18" s="36">
        <v>3557</v>
      </c>
      <c r="K18" s="36">
        <v>8760</v>
      </c>
      <c r="L18" s="36">
        <v>1530</v>
      </c>
      <c r="M18" s="36">
        <v>3361</v>
      </c>
      <c r="N18" s="36">
        <v>1531</v>
      </c>
      <c r="O18" s="36">
        <v>1054</v>
      </c>
      <c r="P18" s="36">
        <v>7020</v>
      </c>
      <c r="Q18" s="36">
        <v>7966</v>
      </c>
      <c r="R18" s="36">
        <v>2217</v>
      </c>
      <c r="S18" s="36">
        <v>1206</v>
      </c>
      <c r="T18" s="36">
        <v>816</v>
      </c>
      <c r="U18" s="36">
        <v>4308</v>
      </c>
      <c r="V18" s="36">
        <v>1185</v>
      </c>
      <c r="W18" s="36">
        <v>2524</v>
      </c>
      <c r="X18" s="36">
        <v>1805</v>
      </c>
      <c r="Y18" s="36">
        <v>1561</v>
      </c>
      <c r="Z18" s="36">
        <v>1536</v>
      </c>
      <c r="AA18" s="36">
        <v>2847</v>
      </c>
      <c r="AB18" s="36">
        <v>2732</v>
      </c>
      <c r="AC18" s="36">
        <v>1288</v>
      </c>
      <c r="AD18" s="36">
        <v>3037</v>
      </c>
      <c r="AE18" s="36">
        <v>683</v>
      </c>
      <c r="AF18" s="36">
        <v>3991</v>
      </c>
      <c r="AG18" s="36">
        <v>1274</v>
      </c>
      <c r="AH18" s="36">
        <v>923</v>
      </c>
    </row>
    <row r="19" spans="1:34" x14ac:dyDescent="0.2">
      <c r="A19" s="16" t="s">
        <v>78</v>
      </c>
      <c r="B19" s="36">
        <f t="shared" si="0"/>
        <v>0</v>
      </c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</row>
    <row r="20" spans="1:34" x14ac:dyDescent="0.2">
      <c r="A20" s="16"/>
      <c r="B20" s="36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</row>
    <row r="21" spans="1:34" x14ac:dyDescent="0.2">
      <c r="A21" s="15" t="s">
        <v>15</v>
      </c>
      <c r="B21" s="36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</row>
    <row r="22" spans="1:34" x14ac:dyDescent="0.2">
      <c r="A22" s="16" t="s">
        <v>79</v>
      </c>
      <c r="B22" s="36">
        <f t="shared" ref="B22:B25" si="1">SUM(C22:AH22)</f>
        <v>3986983</v>
      </c>
      <c r="C22" s="36">
        <v>59664</v>
      </c>
      <c r="D22" s="36">
        <v>152363</v>
      </c>
      <c r="E22" s="36">
        <v>29327</v>
      </c>
      <c r="F22" s="36">
        <v>24395</v>
      </c>
      <c r="G22" s="36">
        <v>143590</v>
      </c>
      <c r="H22" s="36">
        <v>28308</v>
      </c>
      <c r="I22" s="36">
        <v>58966</v>
      </c>
      <c r="J22" s="36">
        <v>139649</v>
      </c>
      <c r="K22" s="36">
        <v>565200</v>
      </c>
      <c r="L22" s="36">
        <v>69078</v>
      </c>
      <c r="M22" s="36">
        <v>148966</v>
      </c>
      <c r="N22" s="36">
        <v>66893</v>
      </c>
      <c r="O22" s="36">
        <v>62223</v>
      </c>
      <c r="P22" s="36">
        <v>295489</v>
      </c>
      <c r="Q22" s="36">
        <v>466742</v>
      </c>
      <c r="R22" s="36">
        <v>99169</v>
      </c>
      <c r="S22" s="36">
        <v>64888</v>
      </c>
      <c r="T22" s="36">
        <v>41454</v>
      </c>
      <c r="U22" s="36">
        <v>254041</v>
      </c>
      <c r="V22" s="36">
        <v>57930</v>
      </c>
      <c r="W22" s="36">
        <v>123988</v>
      </c>
      <c r="X22" s="36">
        <v>68435</v>
      </c>
      <c r="Y22" s="36">
        <v>53300</v>
      </c>
      <c r="Z22" s="36">
        <v>79041</v>
      </c>
      <c r="AA22" s="36">
        <v>134963</v>
      </c>
      <c r="AB22" s="36">
        <v>156276</v>
      </c>
      <c r="AC22" s="36">
        <v>52290</v>
      </c>
      <c r="AD22" s="36">
        <v>150210</v>
      </c>
      <c r="AE22" s="36">
        <v>26004</v>
      </c>
      <c r="AF22" s="36">
        <v>189095</v>
      </c>
      <c r="AG22" s="36">
        <v>87132</v>
      </c>
      <c r="AH22" s="36">
        <v>37914</v>
      </c>
    </row>
    <row r="23" spans="1:34" x14ac:dyDescent="0.2">
      <c r="A23" s="16" t="s">
        <v>80</v>
      </c>
      <c r="B23" s="36">
        <f t="shared" si="1"/>
        <v>23408</v>
      </c>
      <c r="C23" s="36">
        <v>34</v>
      </c>
      <c r="D23" s="36">
        <v>1250</v>
      </c>
      <c r="E23" s="36">
        <v>238</v>
      </c>
      <c r="F23" s="36">
        <v>74</v>
      </c>
      <c r="G23" s="36">
        <v>330</v>
      </c>
      <c r="H23" s="36">
        <v>18</v>
      </c>
      <c r="I23" s="36">
        <v>393</v>
      </c>
      <c r="J23" s="36">
        <v>666</v>
      </c>
      <c r="K23" s="36">
        <v>1225</v>
      </c>
      <c r="L23" s="36">
        <v>477</v>
      </c>
      <c r="M23" s="36">
        <v>1221</v>
      </c>
      <c r="N23" s="36">
        <v>955</v>
      </c>
      <c r="O23" s="36">
        <v>290</v>
      </c>
      <c r="P23" s="36">
        <v>2312</v>
      </c>
      <c r="Q23" s="36">
        <v>2839</v>
      </c>
      <c r="R23" s="36">
        <v>696</v>
      </c>
      <c r="S23" s="36">
        <v>868</v>
      </c>
      <c r="T23" s="36">
        <v>139</v>
      </c>
      <c r="U23" s="36">
        <v>701</v>
      </c>
      <c r="V23" s="36">
        <v>984</v>
      </c>
      <c r="W23" s="36">
        <v>658</v>
      </c>
      <c r="X23" s="36">
        <v>450</v>
      </c>
      <c r="Y23" s="36">
        <v>557</v>
      </c>
      <c r="Z23" s="36">
        <v>724</v>
      </c>
      <c r="AA23" s="36">
        <v>362</v>
      </c>
      <c r="AB23" s="36">
        <v>1440</v>
      </c>
      <c r="AC23" s="36">
        <v>624</v>
      </c>
      <c r="AD23" s="36">
        <v>690</v>
      </c>
      <c r="AE23" s="36">
        <v>90</v>
      </c>
      <c r="AF23" s="36">
        <v>1586</v>
      </c>
      <c r="AG23" s="36">
        <v>361</v>
      </c>
      <c r="AH23" s="36">
        <v>156</v>
      </c>
    </row>
    <row r="24" spans="1:34" x14ac:dyDescent="0.2">
      <c r="A24" s="16" t="s">
        <v>81</v>
      </c>
      <c r="B24" s="36">
        <f t="shared" si="1"/>
        <v>102400</v>
      </c>
      <c r="C24" s="36">
        <v>302</v>
      </c>
      <c r="D24" s="36">
        <v>5023</v>
      </c>
      <c r="E24" s="36">
        <v>750</v>
      </c>
      <c r="F24" s="36">
        <v>198</v>
      </c>
      <c r="G24" s="36">
        <v>1629</v>
      </c>
      <c r="H24" s="36">
        <v>86</v>
      </c>
      <c r="I24" s="36">
        <v>608</v>
      </c>
      <c r="J24" s="36">
        <v>815</v>
      </c>
      <c r="K24" s="36">
        <v>43914</v>
      </c>
      <c r="L24" s="36">
        <v>2583</v>
      </c>
      <c r="M24" s="36">
        <v>3228</v>
      </c>
      <c r="N24" s="36">
        <v>4588</v>
      </c>
      <c r="O24" s="36">
        <v>740</v>
      </c>
      <c r="P24" s="36">
        <v>2158</v>
      </c>
      <c r="Q24" s="36">
        <v>5186</v>
      </c>
      <c r="R24" s="36">
        <v>4959</v>
      </c>
      <c r="S24" s="36">
        <v>784</v>
      </c>
      <c r="T24" s="36">
        <v>212</v>
      </c>
      <c r="U24" s="36">
        <v>2240</v>
      </c>
      <c r="V24" s="36">
        <v>3377</v>
      </c>
      <c r="W24" s="36">
        <v>2333</v>
      </c>
      <c r="X24" s="36">
        <v>735</v>
      </c>
      <c r="Y24" s="36">
        <v>1746</v>
      </c>
      <c r="Z24" s="36">
        <v>1583</v>
      </c>
      <c r="AA24" s="36">
        <v>3020</v>
      </c>
      <c r="AB24" s="36">
        <v>525</v>
      </c>
      <c r="AC24" s="36">
        <v>1258</v>
      </c>
      <c r="AD24" s="36">
        <v>1757</v>
      </c>
      <c r="AE24" s="36">
        <v>3</v>
      </c>
      <c r="AF24" s="36">
        <v>4890</v>
      </c>
      <c r="AG24" s="36">
        <v>893</v>
      </c>
      <c r="AH24" s="36">
        <v>277</v>
      </c>
    </row>
    <row r="25" spans="1:34" x14ac:dyDescent="0.2">
      <c r="A25" s="16" t="s">
        <v>82</v>
      </c>
      <c r="B25" s="36">
        <f t="shared" si="1"/>
        <v>1876173</v>
      </c>
      <c r="C25" s="36">
        <v>20564</v>
      </c>
      <c r="D25" s="36">
        <v>58294</v>
      </c>
      <c r="E25" s="36">
        <v>10935</v>
      </c>
      <c r="F25" s="36">
        <v>12420</v>
      </c>
      <c r="G25" s="36">
        <v>61414</v>
      </c>
      <c r="H25" s="36">
        <v>11746</v>
      </c>
      <c r="I25" s="36">
        <v>24506</v>
      </c>
      <c r="J25" s="36">
        <v>62863</v>
      </c>
      <c r="K25" s="36">
        <v>309338</v>
      </c>
      <c r="L25" s="36">
        <v>30668</v>
      </c>
      <c r="M25" s="36">
        <v>55162</v>
      </c>
      <c r="N25" s="36">
        <v>56953</v>
      </c>
      <c r="O25" s="36">
        <v>32115</v>
      </c>
      <c r="P25" s="36">
        <v>105489</v>
      </c>
      <c r="Q25" s="36">
        <v>224746</v>
      </c>
      <c r="R25" s="36">
        <v>53159</v>
      </c>
      <c r="S25" s="36">
        <v>36518</v>
      </c>
      <c r="T25" s="36">
        <v>18824</v>
      </c>
      <c r="U25" s="36">
        <v>99312</v>
      </c>
      <c r="V25" s="36">
        <v>29940</v>
      </c>
      <c r="W25" s="36">
        <v>63636</v>
      </c>
      <c r="X25" s="36">
        <v>25018</v>
      </c>
      <c r="Y25" s="36">
        <v>20057</v>
      </c>
      <c r="Z25" s="36">
        <v>42103</v>
      </c>
      <c r="AA25" s="36">
        <v>62693</v>
      </c>
      <c r="AB25" s="36">
        <v>72992</v>
      </c>
      <c r="AC25" s="36">
        <v>33635</v>
      </c>
      <c r="AD25" s="36">
        <v>54026</v>
      </c>
      <c r="AE25" s="36">
        <v>12112</v>
      </c>
      <c r="AF25" s="36">
        <v>112747</v>
      </c>
      <c r="AG25" s="36">
        <v>42095</v>
      </c>
      <c r="AH25" s="36">
        <v>20093</v>
      </c>
    </row>
    <row r="26" spans="1:34" x14ac:dyDescent="0.2">
      <c r="A26" s="11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</row>
    <row r="27" spans="1:34" x14ac:dyDescent="0.2">
      <c r="A27" s="15" t="s">
        <v>54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</row>
    <row r="28" spans="1:34" x14ac:dyDescent="0.2">
      <c r="A28" s="16" t="s">
        <v>83</v>
      </c>
      <c r="B28" s="36">
        <f t="shared" ref="B28:B32" si="2">SUM(C28:AH28)</f>
        <v>2743161</v>
      </c>
      <c r="C28" s="36">
        <v>30885</v>
      </c>
      <c r="D28" s="36">
        <v>112279</v>
      </c>
      <c r="E28" s="36">
        <v>13122</v>
      </c>
      <c r="F28" s="36">
        <v>20040</v>
      </c>
      <c r="G28" s="36">
        <v>101207</v>
      </c>
      <c r="H28" s="36">
        <v>18308</v>
      </c>
      <c r="I28" s="36">
        <v>67002</v>
      </c>
      <c r="J28" s="36">
        <v>91669</v>
      </c>
      <c r="K28" s="36">
        <v>328608</v>
      </c>
      <c r="L28" s="36">
        <v>73747</v>
      </c>
      <c r="M28" s="36">
        <v>116528</v>
      </c>
      <c r="N28" s="36">
        <v>89757</v>
      </c>
      <c r="O28" s="36">
        <v>53866</v>
      </c>
      <c r="P28" s="36">
        <v>146649</v>
      </c>
      <c r="Q28" s="36">
        <v>221213</v>
      </c>
      <c r="R28" s="36">
        <v>78039</v>
      </c>
      <c r="S28" s="36">
        <v>48193</v>
      </c>
      <c r="T28" s="36">
        <v>56557</v>
      </c>
      <c r="U28" s="36">
        <v>97513</v>
      </c>
      <c r="V28" s="36">
        <v>41425</v>
      </c>
      <c r="W28" s="36">
        <v>107156</v>
      </c>
      <c r="X28" s="36">
        <v>53664</v>
      </c>
      <c r="Y28" s="36">
        <v>43910</v>
      </c>
      <c r="Z28" s="36">
        <v>74887</v>
      </c>
      <c r="AA28" s="36">
        <v>126804</v>
      </c>
      <c r="AB28" s="36">
        <v>120003</v>
      </c>
      <c r="AC28" s="36">
        <v>53013</v>
      </c>
      <c r="AD28" s="36">
        <v>130663</v>
      </c>
      <c r="AE28" s="36">
        <v>14204</v>
      </c>
      <c r="AF28" s="36">
        <v>136540</v>
      </c>
      <c r="AG28" s="36">
        <v>29547</v>
      </c>
      <c r="AH28" s="36">
        <v>46163</v>
      </c>
    </row>
    <row r="29" spans="1:34" x14ac:dyDescent="0.2">
      <c r="A29" s="16" t="s">
        <v>84</v>
      </c>
      <c r="B29" s="36">
        <f t="shared" si="2"/>
        <v>189127</v>
      </c>
      <c r="C29" s="36">
        <v>2219</v>
      </c>
      <c r="D29" s="36">
        <v>7970</v>
      </c>
      <c r="E29" s="36">
        <v>1970</v>
      </c>
      <c r="F29" s="36">
        <v>1329</v>
      </c>
      <c r="G29" s="36">
        <v>7163</v>
      </c>
      <c r="H29" s="36">
        <v>1350</v>
      </c>
      <c r="I29" s="36">
        <v>3237</v>
      </c>
      <c r="J29" s="36">
        <v>8966</v>
      </c>
      <c r="K29" s="36">
        <v>19885</v>
      </c>
      <c r="L29" s="36">
        <v>3357</v>
      </c>
      <c r="M29" s="36">
        <v>7669</v>
      </c>
      <c r="N29" s="36">
        <v>2643</v>
      </c>
      <c r="O29" s="36">
        <v>2871</v>
      </c>
      <c r="P29" s="36">
        <v>15248</v>
      </c>
      <c r="Q29" s="36">
        <v>22836</v>
      </c>
      <c r="R29" s="36">
        <v>5342</v>
      </c>
      <c r="S29" s="36">
        <v>3031</v>
      </c>
      <c r="T29" s="36">
        <v>1707</v>
      </c>
      <c r="U29" s="36">
        <v>9470</v>
      </c>
      <c r="V29" s="36">
        <v>2817</v>
      </c>
      <c r="W29" s="36">
        <v>6956</v>
      </c>
      <c r="X29" s="36">
        <v>3755</v>
      </c>
      <c r="Y29" s="36">
        <v>5036</v>
      </c>
      <c r="Z29" s="36">
        <v>3472</v>
      </c>
      <c r="AA29" s="36">
        <v>5114</v>
      </c>
      <c r="AB29" s="36">
        <v>5824</v>
      </c>
      <c r="AC29" s="36">
        <v>3694</v>
      </c>
      <c r="AD29" s="36">
        <v>5923</v>
      </c>
      <c r="AE29" s="36">
        <v>1938</v>
      </c>
      <c r="AF29" s="36">
        <v>10422</v>
      </c>
      <c r="AG29" s="36">
        <v>4176</v>
      </c>
      <c r="AH29" s="36">
        <v>1737</v>
      </c>
    </row>
    <row r="30" spans="1:34" x14ac:dyDescent="0.2">
      <c r="A30" s="16" t="s">
        <v>85</v>
      </c>
      <c r="B30" s="36">
        <f t="shared" si="2"/>
        <v>22704</v>
      </c>
      <c r="C30" s="36">
        <v>328</v>
      </c>
      <c r="D30" s="36">
        <v>808</v>
      </c>
      <c r="E30" s="36">
        <v>203</v>
      </c>
      <c r="F30" s="36">
        <v>99</v>
      </c>
      <c r="G30" s="36">
        <v>978</v>
      </c>
      <c r="H30" s="36">
        <v>68</v>
      </c>
      <c r="I30" s="36">
        <v>106</v>
      </c>
      <c r="J30" s="36">
        <v>1489</v>
      </c>
      <c r="K30" s="36">
        <v>3383</v>
      </c>
      <c r="L30" s="36">
        <v>364</v>
      </c>
      <c r="M30" s="36">
        <v>706</v>
      </c>
      <c r="N30" s="36">
        <v>157</v>
      </c>
      <c r="O30" s="36">
        <v>265</v>
      </c>
      <c r="P30" s="36">
        <v>1196</v>
      </c>
      <c r="Q30" s="36">
        <v>3281</v>
      </c>
      <c r="R30" s="36">
        <v>654</v>
      </c>
      <c r="S30" s="36">
        <v>255</v>
      </c>
      <c r="T30" s="36">
        <v>83</v>
      </c>
      <c r="U30" s="36">
        <v>1357</v>
      </c>
      <c r="V30" s="36">
        <v>145</v>
      </c>
      <c r="W30" s="36">
        <v>1124</v>
      </c>
      <c r="X30" s="36">
        <v>705</v>
      </c>
      <c r="Y30" s="36">
        <v>663</v>
      </c>
      <c r="Z30" s="36">
        <v>641</v>
      </c>
      <c r="AA30" s="36">
        <v>429</v>
      </c>
      <c r="AB30" s="36">
        <v>710</v>
      </c>
      <c r="AC30" s="36">
        <v>572</v>
      </c>
      <c r="AD30" s="36">
        <v>630</v>
      </c>
      <c r="AE30" s="36">
        <v>87</v>
      </c>
      <c r="AF30" s="36">
        <v>696</v>
      </c>
      <c r="AG30" s="36">
        <v>376</v>
      </c>
      <c r="AH30" s="36">
        <v>146</v>
      </c>
    </row>
    <row r="31" spans="1:34" x14ac:dyDescent="0.2">
      <c r="A31" s="16" t="s">
        <v>86</v>
      </c>
      <c r="B31" s="36">
        <f t="shared" si="2"/>
        <v>1152052</v>
      </c>
      <c r="C31" s="36">
        <v>12681</v>
      </c>
      <c r="D31" s="36">
        <v>66535</v>
      </c>
      <c r="E31" s="36">
        <v>7454</v>
      </c>
      <c r="F31" s="36">
        <v>5378</v>
      </c>
      <c r="G31" s="36">
        <v>50143</v>
      </c>
      <c r="H31" s="36">
        <v>7053</v>
      </c>
      <c r="I31" s="36">
        <v>15524</v>
      </c>
      <c r="J31" s="36">
        <v>42750</v>
      </c>
      <c r="K31" s="36">
        <v>142040</v>
      </c>
      <c r="L31" s="36">
        <v>29614</v>
      </c>
      <c r="M31" s="36">
        <v>41431</v>
      </c>
      <c r="N31" s="36">
        <v>34980</v>
      </c>
      <c r="O31" s="36">
        <v>22537</v>
      </c>
      <c r="P31" s="36">
        <v>68549</v>
      </c>
      <c r="Q31" s="36">
        <v>100252</v>
      </c>
      <c r="R31" s="36">
        <v>35646</v>
      </c>
      <c r="S31" s="36">
        <v>14113</v>
      </c>
      <c r="T31" s="36">
        <v>15010</v>
      </c>
      <c r="U31" s="36">
        <v>57636</v>
      </c>
      <c r="V31" s="36">
        <v>12598</v>
      </c>
      <c r="W31" s="36">
        <v>30150</v>
      </c>
      <c r="X31" s="36">
        <v>24255</v>
      </c>
      <c r="Y31" s="36">
        <v>26437</v>
      </c>
      <c r="Z31" s="36">
        <v>55192</v>
      </c>
      <c r="AA31" s="36">
        <v>35964</v>
      </c>
      <c r="AB31" s="36">
        <v>30569</v>
      </c>
      <c r="AC31" s="36">
        <v>15994</v>
      </c>
      <c r="AD31" s="36">
        <v>51042</v>
      </c>
      <c r="AE31" s="36">
        <v>6020</v>
      </c>
      <c r="AF31" s="36">
        <v>68319</v>
      </c>
      <c r="AG31" s="36">
        <v>12841</v>
      </c>
      <c r="AH31" s="36">
        <v>13345</v>
      </c>
    </row>
    <row r="32" spans="1:34" x14ac:dyDescent="0.2">
      <c r="A32" s="16" t="s">
        <v>87</v>
      </c>
      <c r="B32" s="36">
        <f t="shared" si="2"/>
        <v>6446733.8360000001</v>
      </c>
      <c r="C32" s="36">
        <v>69082</v>
      </c>
      <c r="D32" s="36">
        <v>266265</v>
      </c>
      <c r="E32" s="36">
        <v>47197</v>
      </c>
      <c r="F32" s="36">
        <v>45464</v>
      </c>
      <c r="G32" s="36">
        <v>252979</v>
      </c>
      <c r="H32" s="36">
        <v>45473</v>
      </c>
      <c r="I32" s="36">
        <v>94998</v>
      </c>
      <c r="J32" s="36">
        <v>225661</v>
      </c>
      <c r="K32" s="36">
        <v>840918.83600000001</v>
      </c>
      <c r="L32" s="36">
        <v>105281</v>
      </c>
      <c r="M32" s="36">
        <v>305902</v>
      </c>
      <c r="N32" s="36">
        <v>137178</v>
      </c>
      <c r="O32" s="36">
        <v>107821</v>
      </c>
      <c r="P32" s="36">
        <v>401214</v>
      </c>
      <c r="Q32" s="36">
        <v>697758</v>
      </c>
      <c r="R32" s="36">
        <v>187976</v>
      </c>
      <c r="S32" s="36">
        <v>110311</v>
      </c>
      <c r="T32" s="36">
        <v>68202</v>
      </c>
      <c r="U32" s="36">
        <v>326935</v>
      </c>
      <c r="V32" s="36">
        <v>99783</v>
      </c>
      <c r="W32" s="36">
        <v>263454</v>
      </c>
      <c r="X32" s="36">
        <v>122734</v>
      </c>
      <c r="Y32" s="36">
        <v>106430</v>
      </c>
      <c r="Z32" s="36">
        <v>113565</v>
      </c>
      <c r="AA32" s="36">
        <v>227664</v>
      </c>
      <c r="AB32" s="36">
        <v>227657</v>
      </c>
      <c r="AC32" s="36">
        <v>101594</v>
      </c>
      <c r="AD32" s="36">
        <v>222291</v>
      </c>
      <c r="AE32" s="36">
        <v>47330</v>
      </c>
      <c r="AF32" s="36">
        <v>390638</v>
      </c>
      <c r="AG32" s="36">
        <v>122990</v>
      </c>
      <c r="AH32" s="36">
        <v>63988</v>
      </c>
    </row>
    <row r="33" spans="1:34" x14ac:dyDescent="0.2">
      <c r="A33" s="12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</row>
    <row r="34" spans="1:34" x14ac:dyDescent="0.2">
      <c r="A34" s="15" t="s">
        <v>9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</row>
    <row r="35" spans="1:34" x14ac:dyDescent="0.2">
      <c r="A35" s="16" t="s">
        <v>88</v>
      </c>
      <c r="B35" s="36">
        <f t="shared" ref="B35" si="3">SUM(C35:AH35)</f>
        <v>15498443</v>
      </c>
      <c r="C35" s="36">
        <v>235169</v>
      </c>
      <c r="D35" s="36">
        <v>477253</v>
      </c>
      <c r="E35" s="36">
        <v>132900</v>
      </c>
      <c r="F35" s="36">
        <v>117847</v>
      </c>
      <c r="G35" s="36">
        <v>481705</v>
      </c>
      <c r="H35" s="36">
        <v>103491</v>
      </c>
      <c r="I35" s="36">
        <v>220390</v>
      </c>
      <c r="J35" s="36">
        <v>529635</v>
      </c>
      <c r="K35" s="36">
        <v>2723192</v>
      </c>
      <c r="L35" s="36">
        <v>361478</v>
      </c>
      <c r="M35" s="36">
        <v>444587</v>
      </c>
      <c r="N35" s="36">
        <v>251625</v>
      </c>
      <c r="O35" s="36">
        <v>200876</v>
      </c>
      <c r="P35" s="36">
        <v>1127391</v>
      </c>
      <c r="Q35" s="36">
        <v>1944889</v>
      </c>
      <c r="R35" s="36">
        <v>264905</v>
      </c>
      <c r="S35" s="36">
        <v>265001</v>
      </c>
      <c r="T35" s="36">
        <v>157457</v>
      </c>
      <c r="U35" s="36">
        <v>1288489</v>
      </c>
      <c r="V35" s="36">
        <v>201060</v>
      </c>
      <c r="W35" s="36">
        <v>516581</v>
      </c>
      <c r="X35" s="36">
        <v>218943</v>
      </c>
      <c r="Y35" s="36">
        <v>135222</v>
      </c>
      <c r="Z35" s="36">
        <v>272254</v>
      </c>
      <c r="AA35" s="36">
        <v>562647</v>
      </c>
      <c r="AB35" s="36">
        <v>462614</v>
      </c>
      <c r="AC35" s="36">
        <v>147571</v>
      </c>
      <c r="AD35" s="36">
        <v>484240</v>
      </c>
      <c r="AE35" s="36">
        <v>99135</v>
      </c>
      <c r="AF35" s="36">
        <v>696170</v>
      </c>
      <c r="AG35" s="36">
        <v>288780</v>
      </c>
      <c r="AH35" s="36">
        <v>84946</v>
      </c>
    </row>
    <row r="36" spans="1:34" x14ac:dyDescent="0.2">
      <c r="A36" s="1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</row>
    <row r="37" spans="1:34" x14ac:dyDescent="0.2">
      <c r="A37" s="15" t="s">
        <v>11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</row>
    <row r="38" spans="1:34" x14ac:dyDescent="0.2">
      <c r="A38" s="16" t="s">
        <v>89</v>
      </c>
      <c r="B38" s="36">
        <f t="shared" ref="B38" si="4">SUM(C38:AH38)</f>
        <v>18634568</v>
      </c>
      <c r="C38" s="36">
        <v>266848</v>
      </c>
      <c r="D38" s="36">
        <v>589802</v>
      </c>
      <c r="E38" s="36">
        <v>176336</v>
      </c>
      <c r="F38" s="36">
        <v>187594</v>
      </c>
      <c r="G38" s="36">
        <v>539758</v>
      </c>
      <c r="H38" s="36">
        <v>139868</v>
      </c>
      <c r="I38" s="36">
        <v>368225</v>
      </c>
      <c r="J38" s="36">
        <v>572417</v>
      </c>
      <c r="K38" s="36">
        <v>3049037</v>
      </c>
      <c r="L38" s="36">
        <v>604147</v>
      </c>
      <c r="M38" s="36">
        <v>661257</v>
      </c>
      <c r="N38" s="36">
        <v>339642</v>
      </c>
      <c r="O38" s="36">
        <v>273947</v>
      </c>
      <c r="P38" s="36">
        <v>1206932</v>
      </c>
      <c r="Q38" s="36">
        <v>1985008</v>
      </c>
      <c r="R38" s="36">
        <v>313679</v>
      </c>
      <c r="S38" s="36">
        <v>300306</v>
      </c>
      <c r="T38" s="36">
        <v>196056</v>
      </c>
      <c r="U38" s="36">
        <v>1297619</v>
      </c>
      <c r="V38" s="36">
        <v>318115</v>
      </c>
      <c r="W38" s="36">
        <v>707837</v>
      </c>
      <c r="X38" s="36">
        <v>264761</v>
      </c>
      <c r="Y38" s="36">
        <v>154634</v>
      </c>
      <c r="Z38" s="36">
        <v>396739</v>
      </c>
      <c r="AA38" s="36">
        <v>683352</v>
      </c>
      <c r="AB38" s="36">
        <v>705746</v>
      </c>
      <c r="AC38" s="36">
        <v>236854</v>
      </c>
      <c r="AD38" s="36">
        <v>570884</v>
      </c>
      <c r="AE38" s="36">
        <v>129375</v>
      </c>
      <c r="AF38" s="36">
        <v>834632</v>
      </c>
      <c r="AG38" s="36">
        <v>437422</v>
      </c>
      <c r="AH38" s="36">
        <v>125739</v>
      </c>
    </row>
    <row r="39" spans="1:34" x14ac:dyDescent="0.2">
      <c r="A39" s="12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</row>
    <row r="40" spans="1:34" x14ac:dyDescent="0.2">
      <c r="A40" s="17" t="s">
        <v>12</v>
      </c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</row>
    <row r="41" spans="1:34" x14ac:dyDescent="0.2">
      <c r="A41" s="18" t="s">
        <v>96</v>
      </c>
      <c r="B41" s="36">
        <f t="shared" ref="B41:B43" si="5">SUM(C41:AH41)</f>
        <v>809164</v>
      </c>
      <c r="C41" s="36">
        <v>1959</v>
      </c>
      <c r="D41" s="36">
        <v>9674</v>
      </c>
      <c r="E41" s="36">
        <v>4581</v>
      </c>
      <c r="F41" s="36">
        <v>2555</v>
      </c>
      <c r="G41" s="36">
        <v>12129</v>
      </c>
      <c r="H41" s="36">
        <v>3154</v>
      </c>
      <c r="I41" s="36">
        <v>5260</v>
      </c>
      <c r="J41" s="36">
        <v>45075</v>
      </c>
      <c r="K41" s="36">
        <v>145623</v>
      </c>
      <c r="L41" s="36">
        <v>12916</v>
      </c>
      <c r="M41" s="36">
        <v>22518</v>
      </c>
      <c r="N41" s="36">
        <v>17358</v>
      </c>
      <c r="O41" s="36">
        <v>5329</v>
      </c>
      <c r="P41" s="36">
        <v>114892</v>
      </c>
      <c r="Q41" s="36">
        <v>43428</v>
      </c>
      <c r="R41" s="36">
        <v>34383</v>
      </c>
      <c r="S41" s="36">
        <v>6006</v>
      </c>
      <c r="T41" s="36">
        <v>2833</v>
      </c>
      <c r="U41" s="36">
        <v>73590</v>
      </c>
      <c r="V41" s="36">
        <v>4647</v>
      </c>
      <c r="W41" s="36">
        <v>5245</v>
      </c>
      <c r="X41" s="36">
        <v>2657</v>
      </c>
      <c r="Y41" s="36">
        <v>2103</v>
      </c>
      <c r="Z41" s="36">
        <v>12113</v>
      </c>
      <c r="AA41" s="36">
        <v>44713</v>
      </c>
      <c r="AB41" s="36">
        <v>6872</v>
      </c>
      <c r="AC41" s="36">
        <v>7928</v>
      </c>
      <c r="AD41" s="36">
        <v>19611</v>
      </c>
      <c r="AE41" s="36">
        <v>945</v>
      </c>
      <c r="AF41" s="36">
        <v>135421</v>
      </c>
      <c r="AG41" s="36">
        <v>2680</v>
      </c>
      <c r="AH41" s="36">
        <v>966</v>
      </c>
    </row>
    <row r="42" spans="1:34" x14ac:dyDescent="0.2">
      <c r="A42" s="18" t="s">
        <v>91</v>
      </c>
      <c r="B42" s="36">
        <f t="shared" si="5"/>
        <v>6750</v>
      </c>
      <c r="C42" s="36">
        <v>34</v>
      </c>
      <c r="D42" s="36">
        <v>546</v>
      </c>
      <c r="E42" s="36">
        <v>65</v>
      </c>
      <c r="F42" s="36">
        <v>50</v>
      </c>
      <c r="G42" s="36">
        <v>295</v>
      </c>
      <c r="H42" s="36">
        <v>54</v>
      </c>
      <c r="I42" s="36">
        <v>251</v>
      </c>
      <c r="J42" s="36">
        <v>252</v>
      </c>
      <c r="K42" s="36">
        <v>421</v>
      </c>
      <c r="L42" s="36">
        <v>70</v>
      </c>
      <c r="M42" s="36">
        <v>96</v>
      </c>
      <c r="N42" s="36">
        <v>263</v>
      </c>
      <c r="O42" s="36">
        <v>27</v>
      </c>
      <c r="P42" s="36">
        <v>441</v>
      </c>
      <c r="Q42" s="36">
        <v>215</v>
      </c>
      <c r="R42" s="36">
        <v>74</v>
      </c>
      <c r="S42" s="36">
        <v>197</v>
      </c>
      <c r="T42" s="36">
        <v>91</v>
      </c>
      <c r="U42" s="36">
        <v>658</v>
      </c>
      <c r="V42" s="36">
        <v>490</v>
      </c>
      <c r="W42" s="36">
        <v>105</v>
      </c>
      <c r="X42" s="36">
        <v>76</v>
      </c>
      <c r="Y42" s="36">
        <v>84</v>
      </c>
      <c r="Z42" s="36">
        <v>100</v>
      </c>
      <c r="AA42" s="36">
        <v>293</v>
      </c>
      <c r="AB42" s="36">
        <v>192</v>
      </c>
      <c r="AC42" s="36">
        <v>131</v>
      </c>
      <c r="AD42" s="36">
        <v>368</v>
      </c>
      <c r="AE42" s="36">
        <v>13</v>
      </c>
      <c r="AF42" s="36">
        <v>681</v>
      </c>
      <c r="AG42" s="36">
        <v>100</v>
      </c>
      <c r="AH42" s="36">
        <v>17</v>
      </c>
    </row>
    <row r="43" spans="1:34" x14ac:dyDescent="0.2">
      <c r="A43" s="18" t="s">
        <v>92</v>
      </c>
      <c r="B43" s="36">
        <f t="shared" si="5"/>
        <v>4931</v>
      </c>
      <c r="C43" s="36">
        <v>17</v>
      </c>
      <c r="D43" s="36">
        <v>391</v>
      </c>
      <c r="E43" s="36">
        <v>59</v>
      </c>
      <c r="F43" s="36">
        <v>45</v>
      </c>
      <c r="G43" s="36">
        <v>253</v>
      </c>
      <c r="H43" s="36">
        <v>44</v>
      </c>
      <c r="I43" s="36">
        <v>260</v>
      </c>
      <c r="J43" s="36">
        <v>167</v>
      </c>
      <c r="K43" s="36">
        <v>252</v>
      </c>
      <c r="L43" s="36">
        <v>53</v>
      </c>
      <c r="M43" s="36">
        <v>77</v>
      </c>
      <c r="N43" s="36">
        <v>225</v>
      </c>
      <c r="O43" s="36">
        <v>24</v>
      </c>
      <c r="P43" s="36">
        <v>202</v>
      </c>
      <c r="Q43" s="36">
        <v>154</v>
      </c>
      <c r="R43" s="36">
        <v>56</v>
      </c>
      <c r="S43" s="36">
        <v>60</v>
      </c>
      <c r="T43" s="36">
        <v>68</v>
      </c>
      <c r="U43" s="36">
        <v>570</v>
      </c>
      <c r="V43" s="36">
        <v>127</v>
      </c>
      <c r="W43" s="36">
        <v>72</v>
      </c>
      <c r="X43" s="36">
        <v>39</v>
      </c>
      <c r="Y43" s="36">
        <v>69</v>
      </c>
      <c r="Z43" s="36">
        <v>74</v>
      </c>
      <c r="AA43" s="36">
        <v>260</v>
      </c>
      <c r="AB43" s="36">
        <v>171</v>
      </c>
      <c r="AC43" s="36">
        <v>126</v>
      </c>
      <c r="AD43" s="36">
        <v>337</v>
      </c>
      <c r="AE43" s="36">
        <v>9</v>
      </c>
      <c r="AF43" s="36">
        <v>573</v>
      </c>
      <c r="AG43" s="36">
        <v>86</v>
      </c>
      <c r="AH43" s="36">
        <v>11</v>
      </c>
    </row>
    <row r="44" spans="1:34" x14ac:dyDescent="0.2">
      <c r="A44" s="4"/>
      <c r="B44" s="36"/>
    </row>
    <row r="45" spans="1:34" x14ac:dyDescent="0.2">
      <c r="A45" s="19"/>
    </row>
    <row r="46" spans="1:34" x14ac:dyDescent="0.2">
      <c r="A46" s="18"/>
    </row>
    <row r="47" spans="1:34" x14ac:dyDescent="0.2">
      <c r="A47" s="14"/>
    </row>
  </sheetData>
  <mergeCells count="2">
    <mergeCell ref="A4:A5"/>
    <mergeCell ref="B4:B5"/>
  </mergeCells>
  <phoneticPr fontId="0" type="noConversion"/>
  <conditionalFormatting sqref="A10:A20 A28:A32 A8 A22:A25">
    <cfRule type="cellIs" dxfId="0" priority="1" stopIfTrue="1" operator="greaterThanOrEqual">
      <formula>1000</formula>
    </cfRule>
  </conditionalFormatting>
  <pageMargins left="0.75" right="0.75" top="1" bottom="1" header="0" footer="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107</v>
      </c>
      <c r="B1" s="2"/>
      <c r="C1" s="2"/>
      <c r="D1" s="2"/>
    </row>
    <row r="2" spans="1:4" s="4" customFormat="1" x14ac:dyDescent="0.2">
      <c r="A2" s="3" t="s">
        <v>19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5" t="s">
        <v>3</v>
      </c>
      <c r="B4" s="45" t="s">
        <v>0</v>
      </c>
      <c r="C4" s="48" t="s">
        <v>2</v>
      </c>
      <c r="D4" s="48"/>
    </row>
    <row r="5" spans="1:4" s="9" customFormat="1" ht="24.75" customHeight="1" x14ac:dyDescent="0.2">
      <c r="A5" s="46"/>
      <c r="B5" s="47"/>
      <c r="C5" s="21" t="s">
        <v>50</v>
      </c>
      <c r="D5" s="21" t="s">
        <v>51</v>
      </c>
    </row>
    <row r="6" spans="1:4" x14ac:dyDescent="0.2">
      <c r="A6" s="14"/>
      <c r="B6" s="37"/>
      <c r="C6" s="38"/>
      <c r="D6" s="38"/>
    </row>
    <row r="7" spans="1:4" x14ac:dyDescent="0.2">
      <c r="A7" s="15" t="s">
        <v>53</v>
      </c>
      <c r="B7" s="37"/>
      <c r="C7" s="38"/>
      <c r="D7" s="38"/>
    </row>
    <row r="8" spans="1:4" x14ac:dyDescent="0.2">
      <c r="A8" s="16" t="s">
        <v>4</v>
      </c>
      <c r="B8" s="25">
        <f>+Totalnal!$E$8/Totalnal!$E$9</f>
        <v>7.4205587843988514</v>
      </c>
      <c r="C8" s="25">
        <f>+Totalnoaseg!$E$8/Totalnoaseg!$E$9</f>
        <v>6.1963099630996306</v>
      </c>
      <c r="D8" s="25">
        <f>+Totalaseg!$E$8/Totalaseg!$E$9</f>
        <v>8.5255795363709037</v>
      </c>
    </row>
    <row r="9" spans="1:4" x14ac:dyDescent="0.2">
      <c r="A9" s="16" t="s">
        <v>52</v>
      </c>
      <c r="B9" s="25">
        <f>(+Totalnal!$E$10/Totalnal!$E$9)*100</f>
        <v>51.389958686366498</v>
      </c>
      <c r="C9" s="25">
        <f>(+Totalnoaseg!$E$10/Totalnoaseg!$E$9)*100</f>
        <v>42.081180811808117</v>
      </c>
      <c r="D9" s="25">
        <f>(+Totalaseg!$E$10/Totalaseg!$E$9)*100</f>
        <v>59.792166266986413</v>
      </c>
    </row>
    <row r="10" spans="1:4" x14ac:dyDescent="0.2">
      <c r="A10" s="16" t="s">
        <v>57</v>
      </c>
      <c r="B10" s="25">
        <f>(+Totalnal!$E$9/Totalnal!$E$3)*1000</f>
        <v>35.183889469223644</v>
      </c>
      <c r="C10" s="25">
        <f>(+Totalnoaseg!$E$9/Totalnoaseg!$E$3)*1000</f>
        <v>42.95723298354627</v>
      </c>
      <c r="D10" s="25">
        <f>(+Totalaseg!$E$9/Totalaseg!$E$3)*1000</f>
        <v>30.244055749634338</v>
      </c>
    </row>
    <row r="11" spans="1:4" x14ac:dyDescent="0.2">
      <c r="A11" s="16" t="s">
        <v>5</v>
      </c>
      <c r="B11" s="25">
        <f>+Totalnal!$E$12/Totalnal!$E$13</f>
        <v>1.4548723897911833</v>
      </c>
      <c r="C11" s="25">
        <f>+Totalnoaseg!$E$12/Totalnoaseg!$E$13</f>
        <v>1.3159910628790297</v>
      </c>
      <c r="D11" s="25">
        <f>+Totalaseg!$E$12/Totalaseg!$E$13</f>
        <v>1.8245539507221751</v>
      </c>
    </row>
    <row r="12" spans="1:4" x14ac:dyDescent="0.2">
      <c r="A12" s="16" t="s">
        <v>49</v>
      </c>
      <c r="B12" s="25">
        <f>(+Totalnal!$E$13/Totalnal!$E$14)</f>
        <v>0.75707008607061299</v>
      </c>
      <c r="C12" s="25">
        <f>+Totalnoaseg!$E$13/Totalnoaseg!$E$14</f>
        <v>1.0742328133036174</v>
      </c>
      <c r="D12" s="25">
        <f>+Totalaseg!$E$13/Totalaseg!$E$14</f>
        <v>0.4164897381457891</v>
      </c>
    </row>
    <row r="13" spans="1:4" x14ac:dyDescent="0.2">
      <c r="A13" s="16" t="s">
        <v>98</v>
      </c>
      <c r="B13" s="25">
        <f>(+Totalnal!$E$15/Totalnal!$E$14)*100</f>
        <v>44.545933602669948</v>
      </c>
      <c r="C13" s="25">
        <f>(+Totalnoaseg!$E$15/Totalnoaseg!$E$14)*100</f>
        <v>38.625064289387964</v>
      </c>
      <c r="D13" s="25">
        <f>(+Totalaseg!$E$15/Totalaseg!$E$14)*100</f>
        <v>49.876150035385706</v>
      </c>
    </row>
    <row r="14" spans="1:4" x14ac:dyDescent="0.2">
      <c r="A14" s="16" t="s">
        <v>99</v>
      </c>
      <c r="B14" s="25">
        <f>(+Totalnal!$E$17/Totalnal!$E$16)*100</f>
        <v>4.8509084586629569</v>
      </c>
      <c r="C14" s="25">
        <f>(+Totalnoaseg!$E$17/Totalnoaseg!$E$16)*100</f>
        <v>5.457353698301012</v>
      </c>
      <c r="D14" s="25">
        <f>(+Totalaseg!$E$17/Totalaseg!$E$16)*100</f>
        <v>4.2283298097251585</v>
      </c>
    </row>
    <row r="15" spans="1:4" x14ac:dyDescent="0.2">
      <c r="A15" s="16" t="s">
        <v>100</v>
      </c>
      <c r="B15" s="25">
        <f>(+Totalnal!$E$14/Totalnal!$E$3)*1000</f>
        <v>28.05152058655419</v>
      </c>
      <c r="C15" s="25">
        <f>(+Totalnoaseg!$E$14/Totalnoaseg!$E$3)*1000</f>
        <v>36.984433947310016</v>
      </c>
      <c r="D15" s="25">
        <f>(+Totalaseg!$E$14/Totalaseg!$E$3)*1000</f>
        <v>22.773701451763028</v>
      </c>
    </row>
    <row r="16" spans="1:4" x14ac:dyDescent="0.2">
      <c r="A16" s="16" t="s">
        <v>101</v>
      </c>
      <c r="B16" s="25">
        <f>(+Totalnal!$E$16/Totalnal!$E$2)*1000</f>
        <v>16.016519167469603</v>
      </c>
      <c r="C16" s="25">
        <f>(+Totalnoaseg!$E$16/Totalnoaseg!$E$2)*1000</f>
        <v>21.191479766810076</v>
      </c>
      <c r="D16" s="25">
        <f>(+Totalaseg!$E$16/Totalaseg!$E$2)*1000</f>
        <v>12.806079052043311</v>
      </c>
    </row>
    <row r="17" spans="1:4" x14ac:dyDescent="0.2">
      <c r="A17" s="16" t="s">
        <v>102</v>
      </c>
      <c r="B17" s="25">
        <f>(+Totalnal!$E$18/Totalnal!$E$16)*1000</f>
        <v>150.65635051725639</v>
      </c>
      <c r="C17" s="25">
        <f>(+Totalnoaseg!$E$18/Totalnoaseg!$E$16)*1000</f>
        <v>136.94868714604428</v>
      </c>
      <c r="D17" s="25">
        <f>(+Totalaseg!$E$18/Totalaseg!$E$16)*1000</f>
        <v>164.72868217054261</v>
      </c>
    </row>
    <row r="18" spans="1:4" hidden="1" x14ac:dyDescent="0.2">
      <c r="A18" s="16" t="s">
        <v>103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f>(+Totalnal!$E$22/Totalnal!$E$3)*1000</f>
        <v>72.252498176872891</v>
      </c>
      <c r="C21" s="25">
        <f>(+Totalnoaseg!$E$22/Totalnoaseg!$E$3)*1000</f>
        <v>0</v>
      </c>
      <c r="D21" s="25">
        <f>(+Totalaseg!$E$22/Totalaseg!$E$3)*1000</f>
        <v>118.16778883153827</v>
      </c>
    </row>
    <row r="22" spans="1:4" x14ac:dyDescent="0.2">
      <c r="A22" s="16" t="s">
        <v>6</v>
      </c>
      <c r="B22" s="25">
        <f>(+Totalnal!$E$23/Totalnal!$E$22)*1000</f>
        <v>8.1153885498005263</v>
      </c>
      <c r="C22" s="25" t="s">
        <v>108</v>
      </c>
      <c r="D22" s="25">
        <f>(+Totalaseg!$E$23/Totalaseg!$E$22)*1000</f>
        <v>8.1153885498005263</v>
      </c>
    </row>
    <row r="23" spans="1:4" x14ac:dyDescent="0.2">
      <c r="A23" s="16" t="s">
        <v>7</v>
      </c>
      <c r="B23" s="25">
        <f>(+Totalnal!$E$24/Totalnal!$E$22)*1000</f>
        <v>25.573703413236949</v>
      </c>
      <c r="C23" s="25" t="s">
        <v>108</v>
      </c>
      <c r="D23" s="25">
        <f>(+Totalaseg!$E$24/Totalaseg!$E$22)*1000</f>
        <v>25.573703413236949</v>
      </c>
    </row>
    <row r="24" spans="1:4" x14ac:dyDescent="0.2">
      <c r="A24" s="16" t="s">
        <v>58</v>
      </c>
      <c r="B24" s="25">
        <f>(+Totalnal!$E$25/Totalnal!$E$3)*1000</f>
        <v>26.940398525730732</v>
      </c>
      <c r="C24" s="25">
        <f>(+Totalnoaseg!$E$25/Totalnoaseg!$E$3)*1000</f>
        <v>0</v>
      </c>
      <c r="D24" s="25">
        <f>(+Totalaseg!$E$25/Totalaseg!$E$3)*1000</f>
        <v>44.060584815114773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f>(+Totalnal!$E$28/Totalnal!$E$3)*1000</f>
        <v>121.07288566529357</v>
      </c>
      <c r="C27" s="25">
        <f>(+Totalnoaseg!$E$28/Totalnoaseg!$E$3)*1000</f>
        <v>228.39298735060078</v>
      </c>
      <c r="D27" s="25">
        <f>(+Totalaseg!$E$28/Totalaseg!$E$3)*1000</f>
        <v>52.872701778137731</v>
      </c>
    </row>
    <row r="28" spans="1:4" x14ac:dyDescent="0.2">
      <c r="A28" s="16" t="s">
        <v>55</v>
      </c>
      <c r="B28" s="25">
        <f>(+Totalnal!$E$30/Totalnal!$E$29)*100</f>
        <v>8.8052179069077976</v>
      </c>
      <c r="C28" s="25">
        <f>(+Totalnoaseg!$E$30/Totalnoaseg!$E$29)*100</f>
        <v>6.6999287241625085</v>
      </c>
      <c r="D28" s="25">
        <f>(+Totalaseg!$E$30/Totalaseg!$E$29)*100</f>
        <v>10.304568527918782</v>
      </c>
    </row>
    <row r="29" spans="1:4" x14ac:dyDescent="0.2">
      <c r="A29" s="16" t="s">
        <v>59</v>
      </c>
      <c r="B29" s="25">
        <f>(+Totalnal!$E$31/Totalnal!$E$3)*1000</f>
        <v>29.79334607879851</v>
      </c>
      <c r="C29" s="25">
        <f>(+Totalnoaseg!$E$31/Totalnoaseg!$E$3)*1000</f>
        <v>29.413816060615666</v>
      </c>
      <c r="D29" s="25">
        <f>(+Totalaseg!$E$31/Totalaseg!$E$3)*1000</f>
        <v>30.034531249370421</v>
      </c>
    </row>
    <row r="30" spans="1:4" x14ac:dyDescent="0.2">
      <c r="A30" s="16" t="s">
        <v>60</v>
      </c>
      <c r="B30" s="25">
        <f>(+Totalnal!$E$32/Totalnal!$E$3)*1000</f>
        <v>198.22072649151505</v>
      </c>
      <c r="C30" s="25">
        <f>(+Totalnoaseg!$E$32/Totalnoaseg!$E$3)*1000</f>
        <v>210.8867260564943</v>
      </c>
      <c r="D30" s="25">
        <f>(+Totalaseg!$E$32/Totalaseg!$E$3)*1000</f>
        <v>190.17168921069702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f>(+Totalnal!$E$35/Totalnal!$E$2)*1000</f>
        <v>240.99549426618918</v>
      </c>
      <c r="C33" s="25">
        <f>(+Totalnoaseg!$E$35/Totalnoaseg!$E$2)*1000</f>
        <v>146.13283679251114</v>
      </c>
      <c r="D33" s="25">
        <f>(+Totalaseg!$E$35/Totalaseg!$E$2)*1000</f>
        <v>299.84635412553837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f>(+Totalnal!$E$38/Totalnal!$E$2)*1000</f>
        <v>310.28020206183271</v>
      </c>
      <c r="C36" s="25">
        <f>(+Totalnoaseg!$E$38/Totalnoaseg!$E$2)*1000</f>
        <v>169.13179303848796</v>
      </c>
      <c r="D36" s="25">
        <f>(+Totalaseg!$E$38/Totalaseg!$E$2)*1000</f>
        <v>397.84579910519892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f>(+Totalnal!$E$41/Totalnal!$E$2)*1000</f>
        <v>9.7215801814546445</v>
      </c>
      <c r="C39" s="25">
        <f>(+Totalnoaseg!$E$41/Totalnoaseg!$E$2)*1000</f>
        <v>8.731893413439332</v>
      </c>
      <c r="D39" s="25">
        <f>(+Totalaseg!$E$41/Totalaseg!$E$2)*1000</f>
        <v>10.335561687352079</v>
      </c>
    </row>
    <row r="40" spans="1:4" x14ac:dyDescent="0.2">
      <c r="A40" s="18" t="s">
        <v>16</v>
      </c>
      <c r="B40" s="25">
        <f>(+Totalnal!$E$42/Totalnal!$E$2)*100000</f>
        <v>9.0504541935627607</v>
      </c>
      <c r="C40" s="25">
        <f>(+Totalnoaseg!$E$42/Totalnoaseg!$E$2)*100000</f>
        <v>0</v>
      </c>
      <c r="D40" s="25">
        <f>(+Totalaseg!$E$42/Totalaseg!$E$2)*100000</f>
        <v>14.665171571226482</v>
      </c>
    </row>
    <row r="41" spans="1:4" x14ac:dyDescent="0.2">
      <c r="A41" s="18" t="s">
        <v>14</v>
      </c>
      <c r="B41" s="25">
        <f>+Totalnal!$E$43/Totalnal!$E$42</f>
        <v>0.90769230769230769</v>
      </c>
      <c r="C41" s="25" t="s">
        <v>108</v>
      </c>
      <c r="D41" s="25">
        <f>+Totalaseg!$E$43/Totalaseg!$E$42</f>
        <v>0.90769230769230769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106</v>
      </c>
      <c r="B46" s="40"/>
      <c r="C46" s="40"/>
      <c r="D46" s="40"/>
    </row>
    <row r="47" spans="1:4" x14ac:dyDescent="0.2">
      <c r="B47" s="40"/>
      <c r="C47" s="40"/>
      <c r="D47" s="40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32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107</v>
      </c>
      <c r="B1" s="2"/>
      <c r="C1" s="2"/>
      <c r="D1" s="2"/>
    </row>
    <row r="2" spans="1:4" s="4" customFormat="1" x14ac:dyDescent="0.2">
      <c r="A2" s="3" t="s">
        <v>20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5" t="s">
        <v>3</v>
      </c>
      <c r="B4" s="45" t="s">
        <v>0</v>
      </c>
      <c r="C4" s="48" t="s">
        <v>2</v>
      </c>
      <c r="D4" s="48"/>
    </row>
    <row r="5" spans="1:4" s="9" customFormat="1" ht="24.75" customHeight="1" x14ac:dyDescent="0.2">
      <c r="A5" s="46"/>
      <c r="B5" s="47"/>
      <c r="C5" s="21" t="s">
        <v>50</v>
      </c>
      <c r="D5" s="21" t="s">
        <v>51</v>
      </c>
    </row>
    <row r="6" spans="1:4" x14ac:dyDescent="0.2">
      <c r="A6" s="14"/>
      <c r="B6" s="37"/>
      <c r="C6" s="38"/>
      <c r="D6" s="38"/>
    </row>
    <row r="7" spans="1:4" x14ac:dyDescent="0.2">
      <c r="A7" s="15" t="s">
        <v>53</v>
      </c>
      <c r="B7" s="37"/>
      <c r="C7" s="38"/>
      <c r="D7" s="38"/>
    </row>
    <row r="8" spans="1:4" x14ac:dyDescent="0.2">
      <c r="A8" s="16" t="s">
        <v>4</v>
      </c>
      <c r="B8" s="25">
        <f>+Totalnal!$F$8/Totalnal!$F$9</f>
        <v>5.4470749019089189</v>
      </c>
      <c r="C8" s="25">
        <f>+Totalnoaseg!$F$8/Totalnoaseg!$F$9</f>
        <v>4.824156196107416</v>
      </c>
      <c r="D8" s="25">
        <f>+Totalaseg!$F$8/Totalaseg!$F$9</f>
        <v>7.0158213122382502</v>
      </c>
    </row>
    <row r="9" spans="1:4" x14ac:dyDescent="0.2">
      <c r="A9" s="16" t="s">
        <v>52</v>
      </c>
      <c r="B9" s="25">
        <f>(+Totalnal!$F$10/Totalnal!$F$9)*100</f>
        <v>39.597936780849096</v>
      </c>
      <c r="C9" s="25">
        <f>(+Totalnoaseg!$F$10/Totalnoaseg!$F$9)*100</f>
        <v>35.994087213599407</v>
      </c>
      <c r="D9" s="25">
        <f>(+Totalaseg!$F$10/Totalaseg!$F$9)*100</f>
        <v>48.673801768264305</v>
      </c>
    </row>
    <row r="10" spans="1:4" x14ac:dyDescent="0.2">
      <c r="A10" s="16" t="s">
        <v>57</v>
      </c>
      <c r="B10" s="25">
        <f>(+Totalnal!$F$9/Totalnal!$F$3)*1000</f>
        <v>46.758659927273925</v>
      </c>
      <c r="C10" s="25">
        <f>(+Totalnoaseg!$F$9/Totalnoaseg!$F$3)*1000</f>
        <v>60.987382568486851</v>
      </c>
      <c r="D10" s="25">
        <f>(+Totalaseg!$F$9/Totalaseg!$F$3)*1000</f>
        <v>29.453284541479928</v>
      </c>
    </row>
    <row r="11" spans="1:4" x14ac:dyDescent="0.2">
      <c r="A11" s="16" t="s">
        <v>5</v>
      </c>
      <c r="B11" s="25">
        <f>+Totalnal!$F$12/Totalnal!$F$13</f>
        <v>1.7661542157098247</v>
      </c>
      <c r="C11" s="25">
        <f>+Totalnoaseg!$F$12/Totalnoaseg!$F$13</f>
        <v>1.7244548286604362</v>
      </c>
      <c r="D11" s="25">
        <f>+Totalaseg!$F$12/Totalaseg!$F$13</f>
        <v>1.9066107030430219</v>
      </c>
    </row>
    <row r="12" spans="1:4" x14ac:dyDescent="0.2">
      <c r="A12" s="16" t="s">
        <v>49</v>
      </c>
      <c r="B12" s="25">
        <f>(+Totalnal!$F$13/Totalnal!$F$14)</f>
        <v>0.55388504523682813</v>
      </c>
      <c r="C12" s="25">
        <f>+Totalnoaseg!$F$13/Totalnoaseg!$F$14</f>
        <v>0.56163065348613417</v>
      </c>
      <c r="D12" s="25">
        <f>+Totalaseg!$F$13/Totalaseg!$F$14</f>
        <v>0.52812413410917147</v>
      </c>
    </row>
    <row r="13" spans="1:4" x14ac:dyDescent="0.2">
      <c r="A13" s="16" t="s">
        <v>98</v>
      </c>
      <c r="B13" s="25">
        <f>(+Totalnal!$F$15/Totalnal!$F$14)*100</f>
        <v>44.638105375199572</v>
      </c>
      <c r="C13" s="25">
        <f>(+Totalnoaseg!$F$15/Totalnoaseg!$F$14)*100</f>
        <v>39.515352987490161</v>
      </c>
      <c r="D13" s="25">
        <f>(+Totalaseg!$F$15/Totalaseg!$F$14)*100</f>
        <v>60.764754779717379</v>
      </c>
    </row>
    <row r="14" spans="1:4" x14ac:dyDescent="0.2">
      <c r="A14" s="16" t="s">
        <v>99</v>
      </c>
      <c r="B14" s="25">
        <f>(+Totalnal!$F$17/Totalnal!$F$16)*100</f>
        <v>6.9594145043246831</v>
      </c>
      <c r="C14" s="25">
        <f>(+Totalnoaseg!$F$17/Totalnoaseg!$F$16)*100</f>
        <v>7.8452066842568158</v>
      </c>
      <c r="D14" s="25">
        <f>(+Totalaseg!$F$17/Totalaseg!$F$16)*100</f>
        <v>4.2076502732240435</v>
      </c>
    </row>
    <row r="15" spans="1:4" x14ac:dyDescent="0.2">
      <c r="A15" s="16" t="s">
        <v>100</v>
      </c>
      <c r="B15" s="25">
        <f>(+Totalnal!$F$14/Totalnal!$F$3)*1000</f>
        <v>30.986914254145468</v>
      </c>
      <c r="C15" s="25">
        <f>(+Totalnoaseg!$F$14/Totalnoaseg!$F$3)*1000</f>
        <v>42.938332726063877</v>
      </c>
      <c r="D15" s="25">
        <f>(+Totalaseg!$F$14/Totalaseg!$F$3)*1000</f>
        <v>16.487808889437112</v>
      </c>
    </row>
    <row r="16" spans="1:4" x14ac:dyDescent="0.2">
      <c r="A16" s="16" t="s">
        <v>101</v>
      </c>
      <c r="B16" s="25">
        <f>(+Totalnal!$F$16/Totalnal!$F$2)*1000</f>
        <v>17.073744261892834</v>
      </c>
      <c r="C16" s="25">
        <f>(+Totalnoaseg!$F$16/Totalnoaseg!$F$2)*1000</f>
        <v>23.475632417432671</v>
      </c>
      <c r="D16" s="25">
        <f>(+Totalaseg!$F$16/Totalaseg!$F$2)*1000</f>
        <v>9.2431945086332945</v>
      </c>
    </row>
    <row r="17" spans="1:4" x14ac:dyDescent="0.2">
      <c r="A17" s="16" t="s">
        <v>102</v>
      </c>
      <c r="B17" s="25">
        <f>(+Totalnal!$F$18/Totalnal!$F$16)*1000</f>
        <v>117.8975382568197</v>
      </c>
      <c r="C17" s="25">
        <f>(+Totalnoaseg!$F$18/Totalnoaseg!$F$16)*1000</f>
        <v>107.21196130167105</v>
      </c>
      <c r="D17" s="25">
        <f>(+Totalaseg!$F$18/Totalaseg!$F$16)*1000</f>
        <v>151.09289617486337</v>
      </c>
    </row>
    <row r="18" spans="1:4" hidden="1" x14ac:dyDescent="0.2">
      <c r="A18" s="16" t="s">
        <v>103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f>(+Totalnal!$F$22/Totalnal!$F$3)*1000</f>
        <v>66.721224964337836</v>
      </c>
      <c r="C21" s="25">
        <f>(+Totalnoaseg!$F$22/Totalnoaseg!$F$3)*1000</f>
        <v>29.945270623058459</v>
      </c>
      <c r="D21" s="25">
        <f>(+Totalaseg!$F$22/Totalaseg!$F$3)*1000</f>
        <v>111.44918200549137</v>
      </c>
    </row>
    <row r="22" spans="1:4" x14ac:dyDescent="0.2">
      <c r="A22" s="16" t="s">
        <v>6</v>
      </c>
      <c r="B22" s="25">
        <f>(+Totalnal!$F$23/Totalnal!$F$22)*1000</f>
        <v>4.6034541353848057</v>
      </c>
      <c r="C22" s="25">
        <f>(+Totalnoaseg!$F$23/Totalnoaseg!$F$22)*1000</f>
        <v>9.4079277471149023</v>
      </c>
      <c r="D22" s="25">
        <f>(+Totalaseg!$F$23/Totalaseg!$F$22)*1000</f>
        <v>3.0334084853453578</v>
      </c>
    </row>
    <row r="23" spans="1:4" x14ac:dyDescent="0.2">
      <c r="A23" s="16" t="s">
        <v>7</v>
      </c>
      <c r="B23" s="25">
        <f>(+Totalnal!$F$24/Totalnal!$F$22)*1000</f>
        <v>6.1791330676306107</v>
      </c>
      <c r="C23" s="25">
        <f>(+Totalnoaseg!$F$24/Totalnoaseg!$F$22)*1000</f>
        <v>0.25087807325639738</v>
      </c>
      <c r="D23" s="25">
        <f>(+Totalaseg!$F$24/Totalaseg!$F$22)*1000</f>
        <v>8.116417298626768</v>
      </c>
    </row>
    <row r="24" spans="1:4" x14ac:dyDescent="0.2">
      <c r="A24" s="16" t="s">
        <v>58</v>
      </c>
      <c r="B24" s="25">
        <f>(+Totalnal!$F$25/Totalnal!$F$3)*1000</f>
        <v>49.811588347337086</v>
      </c>
      <c r="C24" s="25">
        <f>(+Totalnoaseg!$F$25/Totalnoaseg!$F$3)*1000</f>
        <v>44.114056472302877</v>
      </c>
      <c r="D24" s="25">
        <f>(+Totalaseg!$F$25/Totalaseg!$F$3)*1000</f>
        <v>56.741087948686321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f>(+Totalnal!$F$28/Totalnal!$F$3)*1000</f>
        <v>182.88710967454668</v>
      </c>
      <c r="C27" s="25">
        <f>(+Totalnoaseg!$F$28/Totalnoaseg!$F$3)*1000</f>
        <v>257.98308911084484</v>
      </c>
      <c r="D27" s="25">
        <f>(+Totalaseg!$F$28/Totalaseg!$F$3)*1000</f>
        <v>91.553253018653294</v>
      </c>
    </row>
    <row r="28" spans="1:4" x14ac:dyDescent="0.2">
      <c r="A28" s="16" t="s">
        <v>55</v>
      </c>
      <c r="B28" s="25">
        <f>(+Totalnal!$F$30/Totalnal!$F$29)*100</f>
        <v>5.4878048780487809</v>
      </c>
      <c r="C28" s="25">
        <f>(+Totalnoaseg!$F$30/Totalnoaseg!$F$29)*100</f>
        <v>4.4879171461449943</v>
      </c>
      <c r="D28" s="25">
        <f>(+Totalaseg!$F$30/Totalaseg!$F$29)*100</f>
        <v>7.4492099322799099</v>
      </c>
    </row>
    <row r="29" spans="1:4" x14ac:dyDescent="0.2">
      <c r="A29" s="16" t="s">
        <v>59</v>
      </c>
      <c r="B29" s="25">
        <f>(+Totalnal!$F$31/Totalnal!$F$3)*1000</f>
        <v>27.641267511564433</v>
      </c>
      <c r="C29" s="25">
        <f>(+Totalnoaseg!$F$31/Totalnoaseg!$F$3)*1000</f>
        <v>30.166892671071562</v>
      </c>
      <c r="D29" s="25">
        <f>(+Totalaseg!$F$31/Totalaseg!$F$3)*1000</f>
        <v>24.569530675365137</v>
      </c>
    </row>
    <row r="30" spans="1:4" x14ac:dyDescent="0.2">
      <c r="A30" s="16" t="s">
        <v>60</v>
      </c>
      <c r="B30" s="25">
        <f>(+Totalnal!$F$32/Totalnal!$F$3)*1000</f>
        <v>168.10689578403159</v>
      </c>
      <c r="C30" s="25">
        <f>(+Totalnoaseg!$F$32/Totalnoaseg!$F$3)*1000</f>
        <v>135.55005465425083</v>
      </c>
      <c r="D30" s="25">
        <f>(+Totalaseg!$F$32/Totalaseg!$F$3)*1000</f>
        <v>207.70344786627012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f>(+Totalnal!$F$35/Totalnal!$F$2)*1000</f>
        <v>293.64908968430041</v>
      </c>
      <c r="C33" s="25">
        <f>(+Totalnoaseg!$F$35/Totalnoaseg!$F$2)*1000</f>
        <v>290.40410297068951</v>
      </c>
      <c r="D33" s="25">
        <f>(+Totalaseg!$F$35/Totalaseg!$F$2)*1000</f>
        <v>297.61823586308958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f>(+Totalnal!$F$38/Totalnal!$F$2)*1000</f>
        <v>380.88876620330137</v>
      </c>
      <c r="C36" s="25">
        <f>(+Totalnoaseg!$F$38/Totalnoaseg!$F$2)*1000</f>
        <v>304.96023388915046</v>
      </c>
      <c r="D36" s="25">
        <f>(+Totalaseg!$F$38/Totalaseg!$F$2)*1000</f>
        <v>473.76170236408586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f>(+Totalnal!$F$41/Totalnal!$F$2)*1000</f>
        <v>6.125191554233278</v>
      </c>
      <c r="C39" s="25">
        <f>(+Totalnoaseg!$F$41/Totalnoaseg!$F$2)*1000</f>
        <v>5.8575522575423467</v>
      </c>
      <c r="D39" s="25">
        <f>(+Totalaseg!$F$41/Totalaseg!$F$2)*1000</f>
        <v>6.4525579151798</v>
      </c>
    </row>
    <row r="40" spans="1:4" x14ac:dyDescent="0.2">
      <c r="A40" s="18" t="s">
        <v>16</v>
      </c>
      <c r="B40" s="25">
        <f>(+Totalnal!$F$42/Totalnal!$F$2)*100000</f>
        <v>6.475072674170935</v>
      </c>
      <c r="C40" s="25">
        <f>(+Totalnoaseg!$F$42/Totalnoaseg!$F$2)*100000</f>
        <v>1.4452895947407975</v>
      </c>
      <c r="D40" s="25">
        <f>(+Totalaseg!$F$42/Totalaseg!$F$2)*100000</f>
        <v>12.6273149025045</v>
      </c>
    </row>
    <row r="41" spans="1:4" x14ac:dyDescent="0.2">
      <c r="A41" s="18" t="s">
        <v>14</v>
      </c>
      <c r="B41" s="25">
        <f>+Totalnal!$F$43/Totalnal!$F$42</f>
        <v>0.91228070175438591</v>
      </c>
      <c r="C41" s="25">
        <f>+Totalnoaseg!$F$43/Totalnoaseg!$F$42</f>
        <v>1</v>
      </c>
      <c r="D41" s="25">
        <f>+Totalaseg!$F$43/Totalaseg!$F$42</f>
        <v>0.9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106</v>
      </c>
      <c r="B46" s="40"/>
      <c r="C46" s="40"/>
      <c r="D46" s="40"/>
    </row>
    <row r="47" spans="1:4" x14ac:dyDescent="0.2">
      <c r="B47" s="40"/>
      <c r="C47" s="40"/>
      <c r="D47" s="40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31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2" width="12.7109375" style="24" customWidth="1"/>
    <col min="3" max="3" width="13.85546875" style="24" customWidth="1"/>
    <col min="4" max="4" width="12.7109375" style="24" customWidth="1"/>
    <col min="5" max="16384" width="11.42578125" style="24"/>
  </cols>
  <sheetData>
    <row r="1" spans="1:4" s="4" customFormat="1" x14ac:dyDescent="0.2">
      <c r="A1" s="1" t="s">
        <v>107</v>
      </c>
      <c r="B1" s="2"/>
      <c r="C1" s="2"/>
      <c r="D1" s="2"/>
    </row>
    <row r="2" spans="1:4" s="4" customFormat="1" x14ac:dyDescent="0.2">
      <c r="A2" s="3" t="s">
        <v>45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5" t="s">
        <v>3</v>
      </c>
      <c r="B4" s="45" t="s">
        <v>0</v>
      </c>
      <c r="C4" s="48" t="s">
        <v>2</v>
      </c>
      <c r="D4" s="48"/>
    </row>
    <row r="5" spans="1:4" s="9" customFormat="1" ht="18" customHeight="1" x14ac:dyDescent="0.2">
      <c r="A5" s="46"/>
      <c r="B5" s="47"/>
      <c r="C5" s="21" t="s">
        <v>50</v>
      </c>
      <c r="D5" s="21" t="s">
        <v>51</v>
      </c>
    </row>
    <row r="6" spans="1:4" x14ac:dyDescent="0.2">
      <c r="A6" s="14"/>
      <c r="B6" s="37"/>
      <c r="C6" s="38"/>
      <c r="D6" s="38"/>
    </row>
    <row r="7" spans="1:4" x14ac:dyDescent="0.2">
      <c r="A7" s="15" t="s">
        <v>53</v>
      </c>
      <c r="B7" s="37"/>
      <c r="C7" s="38"/>
      <c r="D7" s="38"/>
    </row>
    <row r="8" spans="1:4" x14ac:dyDescent="0.2">
      <c r="A8" s="16" t="s">
        <v>4</v>
      </c>
      <c r="B8" s="25">
        <f>+Totalnal!$G$8/Totalnal!$G$9</f>
        <v>5.8382714076054576</v>
      </c>
      <c r="C8" s="25">
        <f>+Totalnoaseg!$G$8/Totalnoaseg!$G$9</f>
        <v>3.5683123965332553</v>
      </c>
      <c r="D8" s="25">
        <f>+Totalaseg!$G$8/Totalaseg!$G$9</f>
        <v>9.1991493349673785</v>
      </c>
    </row>
    <row r="9" spans="1:4" x14ac:dyDescent="0.2">
      <c r="A9" s="16" t="s">
        <v>52</v>
      </c>
      <c r="B9" s="25">
        <f>(+Totalnal!$G$10/Totalnal!$G$9)*100</f>
        <v>42.544936718057514</v>
      </c>
      <c r="C9" s="25">
        <f>(+Totalnoaseg!$G$10/Totalnoaseg!$G$9)*100</f>
        <v>27.305482520206446</v>
      </c>
      <c r="D9" s="25">
        <f>(+Totalaseg!$G$10/Totalaseg!$G$9)*100</f>
        <v>65.108315611145144</v>
      </c>
    </row>
    <row r="10" spans="1:4" x14ac:dyDescent="0.2">
      <c r="A10" s="16" t="s">
        <v>57</v>
      </c>
      <c r="B10" s="25">
        <f>(+Totalnal!$G$9/Totalnal!$G$3)*1000</f>
        <v>44.265188480335091</v>
      </c>
      <c r="C10" s="25">
        <f>(+Totalnoaseg!$G$9/Totalnoaseg!$G$3)*1000</f>
        <v>79.973832692779453</v>
      </c>
      <c r="D10" s="25">
        <f>(+Totalaseg!$G$9/Totalaseg!$G$3)*1000</f>
        <v>26.64828831597956</v>
      </c>
    </row>
    <row r="11" spans="1:4" x14ac:dyDescent="0.2">
      <c r="A11" s="16" t="s">
        <v>5</v>
      </c>
      <c r="B11" s="25">
        <f>+Totalnal!$G$12/Totalnal!$G$13</f>
        <v>1.8128540853581769</v>
      </c>
      <c r="C11" s="25">
        <f>+Totalnoaseg!$G$12/Totalnoaseg!$G$13</f>
        <v>1.9569864777849324</v>
      </c>
      <c r="D11" s="25">
        <f>+Totalaseg!$G$12/Totalaseg!$G$13</f>
        <v>1.6750400197020072</v>
      </c>
    </row>
    <row r="12" spans="1:4" x14ac:dyDescent="0.2">
      <c r="A12" s="16" t="s">
        <v>49</v>
      </c>
      <c r="B12" s="25">
        <f>(+Totalnal!$G$13/Totalnal!$G$14)</f>
        <v>0.31174081124040898</v>
      </c>
      <c r="C12" s="25">
        <f>+Totalnoaseg!$G$13/Totalnoaseg!$G$14</f>
        <v>0.31058757649694013</v>
      </c>
      <c r="D12" s="25">
        <f>+Totalaseg!$G$13/Totalaseg!$G$14</f>
        <v>0.3115433306479457</v>
      </c>
    </row>
    <row r="13" spans="1:4" x14ac:dyDescent="0.2">
      <c r="A13" s="16" t="s">
        <v>98</v>
      </c>
      <c r="B13" s="25">
        <f>(+Totalnal!$G$15/Totalnal!$G$14)*100</f>
        <v>35.426519358700133</v>
      </c>
      <c r="C13" s="25">
        <f>(+Totalnoaseg!$G$15/Totalnoaseg!$G$14)*100</f>
        <v>32.550697972081117</v>
      </c>
      <c r="D13" s="25">
        <f>(+Totalaseg!$G$15/Totalaseg!$G$14)*100</f>
        <v>38.036597997468064</v>
      </c>
    </row>
    <row r="14" spans="1:4" x14ac:dyDescent="0.2">
      <c r="A14" s="16" t="s">
        <v>99</v>
      </c>
      <c r="B14" s="25">
        <f>(+Totalnal!$G$17/Totalnal!$G$16)*100</f>
        <v>5.2704360867109434</v>
      </c>
      <c r="C14" s="25">
        <f>(+Totalnoaseg!$G$17/Totalnoaseg!$G$16)*100</f>
        <v>6.9605568445475638</v>
      </c>
      <c r="D14" s="25">
        <f>(+Totalaseg!$G$17/Totalaseg!$G$16)*100</f>
        <v>3.6667299297779468</v>
      </c>
    </row>
    <row r="15" spans="1:4" x14ac:dyDescent="0.2">
      <c r="A15" s="16" t="s">
        <v>100</v>
      </c>
      <c r="B15" s="25">
        <f>(+Totalnal!$G$14/Totalnal!$G$3)*1000</f>
        <v>32.777426870041644</v>
      </c>
      <c r="C15" s="25">
        <f>(+Totalnoaseg!$G$14/Totalnoaseg!$G$3)*1000</f>
        <v>48.676253558091808</v>
      </c>
      <c r="D15" s="25">
        <f>(+Totalaseg!$G$14/Totalaseg!$G$3)*1000</f>
        <v>25.038421639067124</v>
      </c>
    </row>
    <row r="16" spans="1:4" x14ac:dyDescent="0.2">
      <c r="A16" s="16" t="s">
        <v>101</v>
      </c>
      <c r="B16" s="25">
        <f>(+Totalnal!$G$16/Totalnal!$G$2)*1000</f>
        <v>17.7650800592919</v>
      </c>
      <c r="C16" s="25">
        <f>(+Totalnoaseg!$G$16/Totalnoaseg!$G$2)*1000</f>
        <v>27.358610334064412</v>
      </c>
      <c r="D16" s="25">
        <f>(+Totalaseg!$G$16/Totalaseg!$G$2)*1000</f>
        <v>13.329845496237589</v>
      </c>
    </row>
    <row r="17" spans="1:4" x14ac:dyDescent="0.2">
      <c r="A17" s="16" t="s">
        <v>102</v>
      </c>
      <c r="B17" s="25">
        <f>(+Totalnal!$G$18/Totalnal!$G$16)*1000</f>
        <v>126.13209200864772</v>
      </c>
      <c r="C17" s="25">
        <f>(+Totalnoaseg!$G$18/Totalnoaseg!$G$16)*1000</f>
        <v>116.40931274501961</v>
      </c>
      <c r="D17" s="25">
        <f>(+Totalaseg!$G$18/Totalaseg!$G$16)*1000</f>
        <v>135.35775289428733</v>
      </c>
    </row>
    <row r="18" spans="1:4" hidden="1" x14ac:dyDescent="0.2">
      <c r="A18" s="16" t="s">
        <v>103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f>(+Totalnal!$G$22/Totalnal!$G$3)*1000</f>
        <v>110.39764635961454</v>
      </c>
      <c r="C21" s="25">
        <f>(+Totalnoaseg!$G$22/Totalnoaseg!$G$3)*1000</f>
        <v>54.602837127982269</v>
      </c>
      <c r="D21" s="25">
        <f>(+Totalaseg!$G$22/Totalaseg!$G$3)*1000</f>
        <v>137.92407884120337</v>
      </c>
    </row>
    <row r="22" spans="1:4" x14ac:dyDescent="0.2">
      <c r="A22" s="16" t="s">
        <v>6</v>
      </c>
      <c r="B22" s="25">
        <f>(+Totalnal!$G$23/Totalnal!$G$22)*1000</f>
        <v>5.8496227459434262</v>
      </c>
      <c r="C22" s="25">
        <f>(+Totalnoaseg!$G$23/Totalnoaseg!$G$22)*1000</f>
        <v>24.032804421465503</v>
      </c>
      <c r="D22" s="25">
        <f>(+Totalaseg!$G$23/Totalaseg!$G$22)*1000</f>
        <v>2.2982101817675327</v>
      </c>
    </row>
    <row r="23" spans="1:4" x14ac:dyDescent="0.2">
      <c r="A23" s="16" t="s">
        <v>7</v>
      </c>
      <c r="B23" s="25">
        <f>(+Totalnal!$G$24/Totalnal!$G$22)*1000</f>
        <v>10.533981996679</v>
      </c>
      <c r="C23" s="25">
        <f>(+Totalnoaseg!$G$24/Totalnoaseg!$G$22)*1000</f>
        <v>6.3825993938313426</v>
      </c>
      <c r="D23" s="25">
        <f>(+Totalaseg!$G$24/Totalaseg!$G$22)*1000</f>
        <v>11.344801169997911</v>
      </c>
    </row>
    <row r="24" spans="1:4" x14ac:dyDescent="0.2">
      <c r="A24" s="16" t="s">
        <v>58</v>
      </c>
      <c r="B24" s="25">
        <f>(+Totalnal!$G$25/Totalnal!$G$3)*1000</f>
        <v>64.9843249299864</v>
      </c>
      <c r="C24" s="25">
        <f>(+Totalnoaseg!$G$25/Totalnoaseg!$G$3)*1000</f>
        <v>77.133200160430519</v>
      </c>
      <c r="D24" s="25">
        <f>(+Totalaseg!$G$25/Totalaseg!$G$3)*1000</f>
        <v>58.990663541706695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f>(+Totalnal!$G$28/Totalnal!$G$3)*1000</f>
        <v>152.59812516643103</v>
      </c>
      <c r="C27" s="25">
        <f>(+Totalnoaseg!$G$28/Totalnoaseg!$G$3)*1000</f>
        <v>264.86026580065339</v>
      </c>
      <c r="D27" s="25">
        <f>(+Totalaseg!$G$28/Totalaseg!$G$3)*1000</f>
        <v>97.213470626656928</v>
      </c>
    </row>
    <row r="28" spans="1:4" x14ac:dyDescent="0.2">
      <c r="A28" s="16" t="s">
        <v>55</v>
      </c>
      <c r="B28" s="25">
        <f>(+Totalnal!$G$30/Totalnal!$G$29)*100</f>
        <v>11.783674221485168</v>
      </c>
      <c r="C28" s="25">
        <f>(+Totalnoaseg!$G$30/Totalnoaseg!$G$29)*100</f>
        <v>8.1549715524248167</v>
      </c>
      <c r="D28" s="25">
        <f>(+Totalaseg!$G$30/Totalaseg!$G$29)*100</f>
        <v>13.653497138070641</v>
      </c>
    </row>
    <row r="29" spans="1:4" x14ac:dyDescent="0.2">
      <c r="A29" s="16" t="s">
        <v>59</v>
      </c>
      <c r="B29" s="25">
        <f>(+Totalnal!$G$31/Totalnal!$G$3)*1000</f>
        <v>46.309958590028423</v>
      </c>
      <c r="C29" s="25">
        <f>(+Totalnoaseg!$G$31/Totalnoaseg!$G$3)*1000</f>
        <v>42.551078817331167</v>
      </c>
      <c r="D29" s="25">
        <f>(+Totalaseg!$G$31/Totalaseg!$G$3)*1000</f>
        <v>48.164406193568219</v>
      </c>
    </row>
    <row r="30" spans="1:4" x14ac:dyDescent="0.2">
      <c r="A30" s="16" t="s">
        <v>60</v>
      </c>
      <c r="B30" s="25">
        <f>(+Totalnal!$G$32/Totalnal!$G$3)*1000</f>
        <v>217.05244362570735</v>
      </c>
      <c r="C30" s="25">
        <f>(+Totalnoaseg!$G$32/Totalnoaseg!$G$3)*1000</f>
        <v>164.46464103672378</v>
      </c>
      <c r="D30" s="25">
        <f>(+Totalaseg!$G$32/Totalaseg!$G$3)*1000</f>
        <v>242.99669573904023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f>(+Totalnal!$G$35/Totalnal!$G$2)*1000</f>
        <v>224.63451192827398</v>
      </c>
      <c r="C33" s="25">
        <f>(+Totalnoaseg!$G$35/Totalnoaseg!$G$2)*1000</f>
        <v>183.33158224218465</v>
      </c>
      <c r="D33" s="25">
        <f>(+Totalaseg!$G$35/Totalaseg!$G$2)*1000</f>
        <v>243.72948281515002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f>(+Totalnal!$G$38/Totalnal!$G$2)*1000</f>
        <v>253.0140742145276</v>
      </c>
      <c r="C36" s="25">
        <f>(+Totalnoaseg!$G$38/Totalnoaseg!$G$2)*1000</f>
        <v>209.56183321732354</v>
      </c>
      <c r="D36" s="25">
        <f>(+Totalaseg!$G$38/Totalaseg!$G$2)*1000</f>
        <v>273.10270432181471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f>(+Totalnal!$G$41/Totalnal!$G$2)*1000</f>
        <v>8.3761575691981065</v>
      </c>
      <c r="C39" s="25">
        <f>(+Totalnoaseg!$G$41/Totalnoaseg!$G$2)*1000</f>
        <v>13.219643740505802</v>
      </c>
      <c r="D39" s="25">
        <f>(+Totalaseg!$G$41/Totalaseg!$G$2)*1000</f>
        <v>6.1369404450129323</v>
      </c>
    </row>
    <row r="40" spans="1:4" x14ac:dyDescent="0.2">
      <c r="A40" s="18" t="s">
        <v>16</v>
      </c>
      <c r="B40" s="25">
        <f>(+Totalnal!$G$42/Totalnal!$G$2)*100000</f>
        <v>10.760843539410983</v>
      </c>
      <c r="C40" s="25">
        <f>(+Totalnoaseg!$G$42/Totalnoaseg!$G$2)*100000</f>
        <v>1.7510911486720164</v>
      </c>
      <c r="D40" s="25">
        <f>(+Totalaseg!$G$42/Totalaseg!$G$2)*100000</f>
        <v>14.926188731790051</v>
      </c>
    </row>
    <row r="41" spans="1:4" x14ac:dyDescent="0.2">
      <c r="A41" s="18" t="s">
        <v>14</v>
      </c>
      <c r="B41" s="25">
        <f>+Totalnal!$G$43/Totalnal!$G$42</f>
        <v>0.864951768488746</v>
      </c>
      <c r="C41" s="25">
        <f>+Totalnoaseg!$G$43/Totalnoaseg!$G$42</f>
        <v>1</v>
      </c>
      <c r="D41" s="25">
        <f>+Totalaseg!$G$43/Totalaseg!$G$42</f>
        <v>0.85762711864406782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106</v>
      </c>
      <c r="B46" s="40"/>
      <c r="C46" s="40"/>
      <c r="D46" s="40"/>
    </row>
    <row r="47" spans="1:4" x14ac:dyDescent="0.2">
      <c r="B47" s="40"/>
      <c r="C47" s="40"/>
      <c r="D47" s="40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30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107</v>
      </c>
      <c r="B1" s="2"/>
      <c r="C1" s="2"/>
      <c r="D1" s="2"/>
    </row>
    <row r="2" spans="1:4" s="4" customFormat="1" x14ac:dyDescent="0.2">
      <c r="A2" s="3" t="s">
        <v>21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5" t="s">
        <v>3</v>
      </c>
      <c r="B4" s="45" t="s">
        <v>0</v>
      </c>
      <c r="C4" s="48" t="s">
        <v>2</v>
      </c>
      <c r="D4" s="48"/>
    </row>
    <row r="5" spans="1:4" s="9" customFormat="1" ht="24.75" customHeight="1" x14ac:dyDescent="0.2">
      <c r="A5" s="46"/>
      <c r="B5" s="47"/>
      <c r="C5" s="21" t="s">
        <v>50</v>
      </c>
      <c r="D5" s="21" t="s">
        <v>51</v>
      </c>
    </row>
    <row r="6" spans="1:4" x14ac:dyDescent="0.2">
      <c r="A6" s="14"/>
      <c r="B6" s="37"/>
      <c r="C6" s="38"/>
      <c r="D6" s="38"/>
    </row>
    <row r="7" spans="1:4" x14ac:dyDescent="0.2">
      <c r="A7" s="15" t="s">
        <v>53</v>
      </c>
      <c r="B7" s="37"/>
      <c r="C7" s="38"/>
      <c r="D7" s="38"/>
    </row>
    <row r="8" spans="1:4" x14ac:dyDescent="0.2">
      <c r="A8" s="16" t="s">
        <v>4</v>
      </c>
      <c r="B8" s="25">
        <f>+Totalnal!$H$8/Totalnal!$H$9</f>
        <v>6.5448375781607444</v>
      </c>
      <c r="C8" s="25">
        <f>+Totalnoaseg!$H$8/Totalnoaseg!$H$9</f>
        <v>5.0091038406827879</v>
      </c>
      <c r="D8" s="25">
        <f>+Totalaseg!$H$8/Totalaseg!$H$9</f>
        <v>8.3193622616699532</v>
      </c>
    </row>
    <row r="9" spans="1:4" x14ac:dyDescent="0.2">
      <c r="A9" s="16" t="s">
        <v>52</v>
      </c>
      <c r="B9" s="25">
        <f>(+Totalnal!$H$10/Totalnal!$H$9)*100</f>
        <v>49.679731584566113</v>
      </c>
      <c r="C9" s="25">
        <f>(+Totalnoaseg!$H$10/Totalnoaseg!$H$9)*100</f>
        <v>45.817923186344238</v>
      </c>
      <c r="D9" s="25">
        <f>(+Totalaseg!$H$10/Totalaseg!$H$9)*100</f>
        <v>54.142011834319526</v>
      </c>
    </row>
    <row r="10" spans="1:4" x14ac:dyDescent="0.2">
      <c r="A10" s="16" t="s">
        <v>57</v>
      </c>
      <c r="B10" s="25">
        <f>(+Totalnal!$H$9/Totalnal!$H$3)*1000</f>
        <v>34.399632762804117</v>
      </c>
      <c r="C10" s="25">
        <f>(+Totalnoaseg!$H$9/Totalnoaseg!$H$3)*1000</f>
        <v>40.284686088889913</v>
      </c>
      <c r="D10" s="25">
        <f>(+Totalaseg!$H$9/Totalaseg!$H$3)*1000</f>
        <v>29.431541672915145</v>
      </c>
    </row>
    <row r="11" spans="1:4" x14ac:dyDescent="0.2">
      <c r="A11" s="16" t="s">
        <v>5</v>
      </c>
      <c r="B11" s="25">
        <f>+Totalnal!$H$12/Totalnal!$H$13</f>
        <v>4.4402701561840443</v>
      </c>
      <c r="C11" s="25">
        <f>+Totalnoaseg!$H$12/Totalnoaseg!$H$13</f>
        <v>15.286334056399133</v>
      </c>
      <c r="D11" s="25">
        <f>+Totalaseg!$H$12/Totalaseg!$H$13</f>
        <v>1.8197064989517819</v>
      </c>
    </row>
    <row r="12" spans="1:4" x14ac:dyDescent="0.2">
      <c r="A12" s="16" t="s">
        <v>49</v>
      </c>
      <c r="B12" s="25">
        <f>(+Totalnal!$H$13/Totalnal!$H$14)</f>
        <v>0.19063329846302407</v>
      </c>
      <c r="C12" s="25">
        <f>+Totalnoaseg!$H$13/Totalnoaseg!$H$14</f>
        <v>5.7791149554970542E-2</v>
      </c>
      <c r="D12" s="25">
        <f>+Totalaseg!$H$13/Totalaseg!$H$14</f>
        <v>0.42818671454219032</v>
      </c>
    </row>
    <row r="13" spans="1:4" x14ac:dyDescent="0.2">
      <c r="A13" s="16" t="s">
        <v>98</v>
      </c>
      <c r="B13" s="25">
        <f>(+Totalnal!$H$15/Totalnal!$H$14)*100</f>
        <v>42.335237788685923</v>
      </c>
      <c r="C13" s="25">
        <f>(+Totalnoaseg!$H$15/Totalnoaseg!$H$14)*100</f>
        <v>38.372821862855709</v>
      </c>
      <c r="D13" s="25">
        <f>(+Totalaseg!$H$15/Totalaseg!$H$14)*100</f>
        <v>49.371633752244165</v>
      </c>
    </row>
    <row r="14" spans="1:4" x14ac:dyDescent="0.2">
      <c r="A14" s="16" t="s">
        <v>99</v>
      </c>
      <c r="B14" s="25">
        <f>(+Totalnal!$H$17/Totalnal!$H$16)*100</f>
        <v>5.6353857269005383</v>
      </c>
      <c r="C14" s="25">
        <f>(+Totalnoaseg!$H$17/Totalnoaseg!$H$16)*100</f>
        <v>7.5987460815047019</v>
      </c>
      <c r="D14" s="25">
        <f>(+Totalaseg!$H$17/Totalaseg!$H$16)*100</f>
        <v>2.14190093708166</v>
      </c>
    </row>
    <row r="15" spans="1:4" x14ac:dyDescent="0.2">
      <c r="A15" s="16" t="s">
        <v>100</v>
      </c>
      <c r="B15" s="25">
        <f>(+Totalnal!$H$14/Totalnal!$H$3)*1000</f>
        <v>32.59754738015608</v>
      </c>
      <c r="C15" s="25">
        <f>(+Totalnoaseg!$H$14/Totalnoaseg!$H$3)*1000</f>
        <v>45.711371398445912</v>
      </c>
      <c r="D15" s="25">
        <f>(+Totalaseg!$H$14/Totalaseg!$H$3)*1000</f>
        <v>21.556040383712997</v>
      </c>
    </row>
    <row r="16" spans="1:4" x14ac:dyDescent="0.2">
      <c r="A16" s="16" t="s">
        <v>101</v>
      </c>
      <c r="B16" s="25">
        <f>(+Totalnal!$H$16/Totalnal!$H$2)*1000</f>
        <v>17.839165395713845</v>
      </c>
      <c r="C16" s="25">
        <f>(+Totalnoaseg!$H$16/Totalnoaseg!$H$2)*1000</f>
        <v>25.131645705245973</v>
      </c>
      <c r="D16" s="25">
        <f>(+Totalaseg!$H$16/Totalaseg!$H$2)*1000</f>
        <v>11.764829407348687</v>
      </c>
    </row>
    <row r="17" spans="1:4" x14ac:dyDescent="0.2">
      <c r="A17" s="16" t="s">
        <v>102</v>
      </c>
      <c r="B17" s="25">
        <f>(+Totalnal!$H$18/Totalnal!$H$16)*1000</f>
        <v>123.54499478205025</v>
      </c>
      <c r="C17" s="25">
        <f>(+Totalnoaseg!$H$18/Totalnoaseg!$H$16)*1000</f>
        <v>107.83699059561128</v>
      </c>
      <c r="D17" s="25">
        <f>(+Totalaseg!$H$18/Totalaseg!$H$16)*1000</f>
        <v>151.49486836233825</v>
      </c>
    </row>
    <row r="18" spans="1:4" hidden="1" x14ac:dyDescent="0.2">
      <c r="A18" s="16" t="s">
        <v>103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f>(+Totalnal!$H$22/Totalnal!$H$3)*1000</f>
        <v>74.255361007279163</v>
      </c>
      <c r="C21" s="25">
        <f>(+Totalnoaseg!$H$22/Totalnoaseg!$H$3)*1000</f>
        <v>0</v>
      </c>
      <c r="D21" s="25">
        <f>(+Totalaseg!$H$22/Totalaseg!$H$3)*1000</f>
        <v>136.94084182723239</v>
      </c>
    </row>
    <row r="22" spans="1:4" x14ac:dyDescent="0.2">
      <c r="A22" s="16" t="s">
        <v>6</v>
      </c>
      <c r="B22" s="25">
        <f>(+Totalnal!$H$23/Totalnal!$H$22)*1000</f>
        <v>0.63586265366680805</v>
      </c>
      <c r="C22" s="25" t="s">
        <v>108</v>
      </c>
      <c r="D22" s="25">
        <f>(+Totalaseg!$H$23/Totalaseg!$H$22)*1000</f>
        <v>0.63586265366680805</v>
      </c>
    </row>
    <row r="23" spans="1:4" x14ac:dyDescent="0.2">
      <c r="A23" s="16" t="s">
        <v>7</v>
      </c>
      <c r="B23" s="25">
        <f>(+Totalnal!$H$24/Totalnal!$H$22)*1000</f>
        <v>3.0380104564080828</v>
      </c>
      <c r="C23" s="25" t="s">
        <v>108</v>
      </c>
      <c r="D23" s="25">
        <f>(+Totalaseg!$H$24/Totalaseg!$H$22)*1000</f>
        <v>3.0380104564080828</v>
      </c>
    </row>
    <row r="24" spans="1:4" x14ac:dyDescent="0.2">
      <c r="A24" s="16" t="s">
        <v>58</v>
      </c>
      <c r="B24" s="25">
        <f>(+Totalnal!$H$25/Totalnal!$H$3)*1000</f>
        <v>30.81120073447439</v>
      </c>
      <c r="C24" s="25">
        <f>(+Totalnoaseg!$H$25/Totalnoaseg!$H$3)*1000</f>
        <v>0</v>
      </c>
      <c r="D24" s="25">
        <f>(+Totalaseg!$H$25/Totalaseg!$H$3)*1000</f>
        <v>56.821645050963397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f>(+Totalnal!$H$28/Totalnal!$H$3)*1000</f>
        <v>132.95560364614073</v>
      </c>
      <c r="C27" s="25">
        <f>(+Totalnoaseg!$H$28/Totalnoaseg!$H$3)*1000</f>
        <v>185.53877186146195</v>
      </c>
      <c r="D27" s="25">
        <f>(+Totalaseg!$H$28/Totalaseg!$H$3)*1000</f>
        <v>88.565526782993174</v>
      </c>
    </row>
    <row r="28" spans="1:4" x14ac:dyDescent="0.2">
      <c r="A28" s="16" t="s">
        <v>55</v>
      </c>
      <c r="B28" s="25">
        <f>(+Totalnal!$H$30/Totalnal!$H$29)*100</f>
        <v>6.2150403977625857</v>
      </c>
      <c r="C28" s="25">
        <f>(+Totalnoaseg!$H$30/Totalnoaseg!$H$29)*100</f>
        <v>7.0663811563169174</v>
      </c>
      <c r="D28" s="25">
        <f>(+Totalaseg!$H$30/Totalaseg!$H$29)*100</f>
        <v>5.0370370370370372</v>
      </c>
    </row>
    <row r="29" spans="1:4" x14ac:dyDescent="0.2">
      <c r="A29" s="16" t="s">
        <v>59</v>
      </c>
      <c r="B29" s="25">
        <f>(+Totalnal!$H$31/Totalnal!$H$3)*1000</f>
        <v>32.379828185454784</v>
      </c>
      <c r="C29" s="25">
        <f>(+Totalnoaseg!$H$31/Totalnoaseg!$H$3)*1000</f>
        <v>30.319526898480301</v>
      </c>
      <c r="D29" s="25">
        <f>(+Totalaseg!$H$31/Totalaseg!$H$3)*1000</f>
        <v>34.119109700701927</v>
      </c>
    </row>
    <row r="30" spans="1:4" x14ac:dyDescent="0.2">
      <c r="A30" s="16" t="s">
        <v>60</v>
      </c>
      <c r="B30" s="25">
        <f>(+Totalnal!$H$32/Totalnal!$H$3)*1000</f>
        <v>176.63584497344087</v>
      </c>
      <c r="C30" s="25">
        <f>(+Totalnoaseg!$H$32/Totalnoaseg!$H$3)*1000</f>
        <v>125.29511541018177</v>
      </c>
      <c r="D30" s="25">
        <f>(+Totalaseg!$H$32/Totalaseg!$H$3)*1000</f>
        <v>219.97707010066904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f>(+Totalnal!$H$35/Totalnal!$H$2)*1000</f>
        <v>230.50859593724715</v>
      </c>
      <c r="C33" s="25">
        <f>(+Totalnoaseg!$H$35/Totalnoaseg!$H$2)*1000</f>
        <v>181.11171686167984</v>
      </c>
      <c r="D33" s="25">
        <f>(+Totalaseg!$H$35/Totalaseg!$H$2)*1000</f>
        <v>271.65416336365979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f>(+Totalnal!$H$38/Totalnal!$H$2)*1000</f>
        <v>287.40432052356095</v>
      </c>
      <c r="C36" s="25">
        <f>(+Totalnoaseg!$H$38/Totalnoaseg!$H$2)*1000</f>
        <v>191.67803762026162</v>
      </c>
      <c r="D36" s="25">
        <f>(+Totalaseg!$H$38/Totalaseg!$H$2)*1000</f>
        <v>367.14037473160334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f>(+Totalnal!$H$41/Totalnal!$H$2)*1000</f>
        <v>8.4892488131806747</v>
      </c>
      <c r="C39" s="25">
        <f>(+Totalnoaseg!$H$41/Totalnoaseg!$H$2)*1000</f>
        <v>8.7417160108278793</v>
      </c>
      <c r="D39" s="25">
        <f>(+Totalaseg!$H$41/Totalaseg!$H$2)*1000</f>
        <v>8.2789540273935209</v>
      </c>
    </row>
    <row r="40" spans="1:4" x14ac:dyDescent="0.2">
      <c r="A40" s="18" t="s">
        <v>16</v>
      </c>
      <c r="B40" s="25">
        <f>(+Totalnal!$H$42/Totalnal!$H$2)*100000</f>
        <v>7.733121388524907</v>
      </c>
      <c r="C40" s="25">
        <f>(+Totalnoaseg!$H$42/Totalnoaseg!$H$2)*100000</f>
        <v>0</v>
      </c>
      <c r="D40" s="25">
        <f>(+Totalaseg!$H$42/Totalaseg!$H$2)*100000</f>
        <v>14.174493261865889</v>
      </c>
    </row>
    <row r="41" spans="1:4" x14ac:dyDescent="0.2">
      <c r="A41" s="18" t="s">
        <v>14</v>
      </c>
      <c r="B41" s="25">
        <f>+Totalnal!$H$43/Totalnal!$H$42</f>
        <v>0.81481481481481477</v>
      </c>
      <c r="C41" s="25" t="s">
        <v>108</v>
      </c>
      <c r="D41" s="25">
        <f>+Totalaseg!$H$43/Totalaseg!$H$42</f>
        <v>0.81481481481481477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106</v>
      </c>
      <c r="B46" s="40"/>
      <c r="C46" s="40"/>
      <c r="D46" s="40"/>
    </row>
    <row r="47" spans="1:4" x14ac:dyDescent="0.2">
      <c r="B47" s="40"/>
      <c r="C47" s="40"/>
      <c r="D47" s="40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9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107</v>
      </c>
      <c r="B1" s="2"/>
      <c r="C1" s="2"/>
      <c r="D1" s="2"/>
    </row>
    <row r="2" spans="1:4" s="4" customFormat="1" x14ac:dyDescent="0.2">
      <c r="A2" s="3" t="s">
        <v>22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5" t="s">
        <v>3</v>
      </c>
      <c r="B4" s="45" t="s">
        <v>0</v>
      </c>
      <c r="C4" s="48" t="s">
        <v>2</v>
      </c>
      <c r="D4" s="48"/>
    </row>
    <row r="5" spans="1:4" s="9" customFormat="1" ht="24.75" customHeight="1" x14ac:dyDescent="0.2">
      <c r="A5" s="46"/>
      <c r="B5" s="47"/>
      <c r="C5" s="21" t="s">
        <v>50</v>
      </c>
      <c r="D5" s="21" t="s">
        <v>51</v>
      </c>
    </row>
    <row r="6" spans="1:4" x14ac:dyDescent="0.2">
      <c r="A6" s="14"/>
      <c r="B6" s="37"/>
      <c r="C6" s="38"/>
      <c r="D6" s="38"/>
    </row>
    <row r="7" spans="1:4" x14ac:dyDescent="0.2">
      <c r="A7" s="15" t="s">
        <v>53</v>
      </c>
      <c r="B7" s="37"/>
      <c r="C7" s="38"/>
      <c r="D7" s="38"/>
    </row>
    <row r="8" spans="1:4" x14ac:dyDescent="0.2">
      <c r="A8" s="16" t="s">
        <v>4</v>
      </c>
      <c r="B8" s="25">
        <f>+Totalnal!$I$8/Totalnal!$I$9</f>
        <v>4.9437926645840564</v>
      </c>
      <c r="C8" s="25">
        <f>+Totalnoaseg!$I$8/Totalnoaseg!$I$9</f>
        <v>4.7825215247882236</v>
      </c>
      <c r="D8" s="25">
        <f>+Totalaseg!$I$8/Totalaseg!$I$9</f>
        <v>6.2315475777947187</v>
      </c>
    </row>
    <row r="9" spans="1:4" x14ac:dyDescent="0.2">
      <c r="A9" s="16" t="s">
        <v>52</v>
      </c>
      <c r="B9" s="25">
        <f>(+Totalnal!$I$10/Totalnal!$I$9)*100</f>
        <v>37.23629912453238</v>
      </c>
      <c r="C9" s="25">
        <f>(+Totalnoaseg!$I$10/Totalnoaseg!$I$9)*100</f>
        <v>35.219934731287324</v>
      </c>
      <c r="D9" s="25">
        <f>(+Totalaseg!$I$10/Totalaseg!$I$9)*100</f>
        <v>53.337029593180397</v>
      </c>
    </row>
    <row r="10" spans="1:4" x14ac:dyDescent="0.2">
      <c r="A10" s="16" t="s">
        <v>57</v>
      </c>
      <c r="B10" s="25">
        <f>(+Totalnal!$I$9/Totalnal!$I$3)*1000</f>
        <v>48.281517613843945</v>
      </c>
      <c r="C10" s="25">
        <f>(+Totalnoaseg!$I$9/Totalnoaseg!$I$3)*1000</f>
        <v>55.010329715346749</v>
      </c>
      <c r="D10" s="25">
        <f>(+Totalaseg!$I$9/Totalaseg!$I$3)*1000</f>
        <v>24.425049005833305</v>
      </c>
    </row>
    <row r="11" spans="1:4" x14ac:dyDescent="0.2">
      <c r="A11" s="16" t="s">
        <v>5</v>
      </c>
      <c r="B11" s="25">
        <f>+Totalnal!$I$12/Totalnal!$I$13</f>
        <v>1.8294469314897717</v>
      </c>
      <c r="C11" s="25">
        <f>+Totalnoaseg!$I$12/Totalnoaseg!$I$13</f>
        <v>1.8378200315626581</v>
      </c>
      <c r="D11" s="25">
        <f>+Totalaseg!$I$12/Totalaseg!$I$13</f>
        <v>1.7267430934034955</v>
      </c>
    </row>
    <row r="12" spans="1:4" x14ac:dyDescent="0.2">
      <c r="A12" s="16" t="s">
        <v>49</v>
      </c>
      <c r="B12" s="25">
        <f>(+Totalnal!$I$13/Totalnal!$I$14)</f>
        <v>0.88476097365320494</v>
      </c>
      <c r="C12" s="25">
        <f>+Totalnoaseg!$I$13/Totalnoaseg!$I$14</f>
        <v>0.91811557506189512</v>
      </c>
      <c r="D12" s="25">
        <f>+Totalaseg!$I$13/Totalaseg!$I$14</f>
        <v>0.58229371853797329</v>
      </c>
    </row>
    <row r="13" spans="1:4" x14ac:dyDescent="0.2">
      <c r="A13" s="16" t="s">
        <v>98</v>
      </c>
      <c r="B13" s="25">
        <f>(+Totalnal!$I$15/Totalnal!$I$14)*100</f>
        <v>33.897370334160584</v>
      </c>
      <c r="C13" s="25">
        <f>(+Totalnoaseg!$I$15/Totalnoaseg!$I$14)*100</f>
        <v>31.109329282016656</v>
      </c>
      <c r="D13" s="25">
        <f>(+Totalaseg!$I$15/Totalaseg!$I$14)*100</f>
        <v>53.93959290873277</v>
      </c>
    </row>
    <row r="14" spans="1:4" x14ac:dyDescent="0.2">
      <c r="A14" s="16" t="s">
        <v>99</v>
      </c>
      <c r="B14" s="25">
        <f>(+Totalnal!$I$17/Totalnal!$I$16)*100</f>
        <v>8.4610133495145643</v>
      </c>
      <c r="C14" s="25">
        <f>(+Totalnoaseg!$I$17/Totalnoaseg!$I$16)*100</f>
        <v>8.8499467896417183</v>
      </c>
      <c r="D14" s="25">
        <f>(+Totalaseg!$I$17/Totalaseg!$I$16)*100</f>
        <v>5.2845057364700434</v>
      </c>
    </row>
    <row r="15" spans="1:4" x14ac:dyDescent="0.2">
      <c r="A15" s="16" t="s">
        <v>100</v>
      </c>
      <c r="B15" s="25">
        <f>(+Totalnal!$I$14/Totalnal!$I$3)*1000</f>
        <v>29.711875030025819</v>
      </c>
      <c r="C15" s="25">
        <f>(+Totalnoaseg!$I$14/Totalnoaseg!$I$3)*1000</f>
        <v>33.941243566905378</v>
      </c>
      <c r="D15" s="25">
        <f>(+Totalaseg!$I$14/Totalaseg!$I$3)*1000</f>
        <v>15.468577019565092</v>
      </c>
    </row>
    <row r="16" spans="1:4" x14ac:dyDescent="0.2">
      <c r="A16" s="16" t="s">
        <v>101</v>
      </c>
      <c r="B16" s="25">
        <f>(+Totalnal!$I$16/Totalnal!$I$2)*1000</f>
        <v>15.452456699170533</v>
      </c>
      <c r="C16" s="25">
        <f>(+Totalnoaseg!$I$16/Totalnoaseg!$I$2)*1000</f>
        <v>17.59457944648539</v>
      </c>
      <c r="D16" s="25">
        <f>(+Totalaseg!$I$16/Totalaseg!$I$2)*1000</f>
        <v>7.7481096641707623</v>
      </c>
    </row>
    <row r="17" spans="1:4" x14ac:dyDescent="0.2">
      <c r="A17" s="16" t="s">
        <v>102</v>
      </c>
      <c r="B17" s="25">
        <f>(+Totalnal!$I$18/Totalnal!$I$16)*1000</f>
        <v>122.34526699029126</v>
      </c>
      <c r="C17" s="25">
        <f>(+Totalnoaseg!$I$18/Totalnoaseg!$I$16)*1000</f>
        <v>115.8141184817311</v>
      </c>
      <c r="D17" s="25">
        <f>(+Totalaseg!$I$18/Totalaseg!$I$16)*1000</f>
        <v>175.68663808089002</v>
      </c>
    </row>
    <row r="18" spans="1:4" hidden="1" x14ac:dyDescent="0.2">
      <c r="A18" s="16" t="s">
        <v>103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f>(+Totalnal!$I$22/Totalnal!$I$3)*1000</f>
        <v>120.33864282923847</v>
      </c>
      <c r="C21" s="25">
        <f>(+Totalnoaseg!$I$22/Totalnoaseg!$I$3)*1000</f>
        <v>126.12708963671965</v>
      </c>
      <c r="D21" s="25">
        <f>(+Totalaseg!$I$22/Totalaseg!$I$3)*1000</f>
        <v>99.816164646057686</v>
      </c>
    </row>
    <row r="22" spans="1:4" x14ac:dyDescent="0.2">
      <c r="A22" s="16" t="s">
        <v>6</v>
      </c>
      <c r="B22" s="25">
        <f>(+Totalnal!$I$23/Totalnal!$I$22)*1000</f>
        <v>4.4532884393993788</v>
      </c>
      <c r="C22" s="25">
        <f>(+Totalnoaseg!$I$23/Totalnoaseg!$I$22)*1000</f>
        <v>3.9596314438648426</v>
      </c>
      <c r="D22" s="25">
        <f>(+Totalaseg!$I$23/Totalaseg!$I$22)*1000</f>
        <v>6.6648577146152022</v>
      </c>
    </row>
    <row r="23" spans="1:4" x14ac:dyDescent="0.2">
      <c r="A23" s="16" t="s">
        <v>7</v>
      </c>
      <c r="B23" s="25">
        <f>(+Totalnal!$I$24/Totalnal!$I$22)*1000</f>
        <v>2.6459774952650927</v>
      </c>
      <c r="C23" s="25">
        <f>(+Totalnoaseg!$I$24/Totalnoaseg!$I$22)*1000</f>
        <v>0.93501813253787391</v>
      </c>
      <c r="D23" s="25">
        <f>(+Totalaseg!$I$24/Totalaseg!$I$22)*1000</f>
        <v>10.31102669334871</v>
      </c>
    </row>
    <row r="24" spans="1:4" x14ac:dyDescent="0.2">
      <c r="A24" s="16" t="s">
        <v>58</v>
      </c>
      <c r="B24" s="25">
        <f>(+Totalnal!$I$25/Totalnal!$I$3)*1000</f>
        <v>121.17694508654698</v>
      </c>
      <c r="C24" s="25">
        <f>(+Totalnoaseg!$I$25/Totalnoaseg!$I$3)*1000</f>
        <v>143.6549001333529</v>
      </c>
      <c r="D24" s="25">
        <f>(+Totalaseg!$I$25/Totalaseg!$I$3)*1000</f>
        <v>41.48314165478903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f>(+Totalnal!$I$28/Totalnal!$I$3)*1000</f>
        <v>239.69225257514461</v>
      </c>
      <c r="C27" s="25">
        <f>(+Totalnoaseg!$I$28/Totalnoaseg!$I$3)*1000</f>
        <v>275.30804132650064</v>
      </c>
      <c r="D27" s="25">
        <f>(+Totalaseg!$I$28/Totalaseg!$I$3)*1000</f>
        <v>113.41930372782888</v>
      </c>
    </row>
    <row r="28" spans="1:4" x14ac:dyDescent="0.2">
      <c r="A28" s="16" t="s">
        <v>55</v>
      </c>
      <c r="B28" s="25">
        <f>(+Totalnal!$I$30/Totalnal!$I$29)*100</f>
        <v>2.3682402072210182</v>
      </c>
      <c r="C28" s="25">
        <f>(+Totalnoaseg!$I$30/Totalnoaseg!$I$29)*100</f>
        <v>2.181122448979592</v>
      </c>
      <c r="D28" s="25">
        <f>(+Totalaseg!$I$30/Totalaseg!$I$29)*100</f>
        <v>3.274637009576769</v>
      </c>
    </row>
    <row r="29" spans="1:4" x14ac:dyDescent="0.2">
      <c r="A29" s="16" t="s">
        <v>59</v>
      </c>
      <c r="B29" s="25">
        <f>(+Totalnal!$I$31/Totalnal!$I$3)*1000</f>
        <v>44.214392357483966</v>
      </c>
      <c r="C29" s="25">
        <f>(+Totalnoaseg!$I$31/Totalnoaseg!$I$3)*1000</f>
        <v>49.273243530618885</v>
      </c>
      <c r="D29" s="25">
        <f>(+Totalaseg!$I$31/Totalaseg!$I$3)*1000</f>
        <v>26.278637519339952</v>
      </c>
    </row>
    <row r="30" spans="1:4" x14ac:dyDescent="0.2">
      <c r="A30" s="16" t="s">
        <v>60</v>
      </c>
      <c r="B30" s="25">
        <f>(+Totalnal!$I$32/Totalnal!$I$3)*1000</f>
        <v>133.92837524658412</v>
      </c>
      <c r="C30" s="25">
        <f>(+Totalnoaseg!$I$32/Totalnoaseg!$I$3)*1000</f>
        <v>126.34624098149244</v>
      </c>
      <c r="D30" s="25">
        <f>(+Totalaseg!$I$32/Totalaseg!$I$3)*1000</f>
        <v>160.81022977726468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f>(+Totalnal!$I$35/Totalnal!$I$2)*1000</f>
        <v>200.41858217302516</v>
      </c>
      <c r="C33" s="25">
        <f>(+Totalnoaseg!$I$35/Totalnoaseg!$I$2)*1000</f>
        <v>201.12120973812225</v>
      </c>
      <c r="D33" s="25">
        <f>(+Totalaseg!$I$35/Totalaseg!$I$2)*1000</f>
        <v>197.89151568972005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f>(+Totalnal!$I$38/Totalnal!$I$2)*1000</f>
        <v>257.97226355908924</v>
      </c>
      <c r="C36" s="25">
        <f>(+Totalnoaseg!$I$38/Totalnoaseg!$I$2)*1000</f>
        <v>237.76911467871011</v>
      </c>
      <c r="D36" s="25">
        <f>(+Totalaseg!$I$38/Totalaseg!$I$2)*1000</f>
        <v>330.63479906006245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f>(+Totalnal!$I$41/Totalnal!$I$2)*1000</f>
        <v>6.6451971075088894</v>
      </c>
      <c r="C39" s="25">
        <f>(+Totalnoaseg!$I$41/Totalnoaseg!$I$2)*1000</f>
        <v>7.1796369737073693</v>
      </c>
      <c r="D39" s="25">
        <f>(+Totalaseg!$I$41/Totalaseg!$I$2)*1000</f>
        <v>4.7230335883112993</v>
      </c>
    </row>
    <row r="40" spans="1:4" x14ac:dyDescent="0.2">
      <c r="A40" s="18" t="s">
        <v>16</v>
      </c>
      <c r="B40" s="25">
        <f>(+Totalnal!$I$42/Totalnal!$I$2)*100000</f>
        <v>8.6146508448804155</v>
      </c>
      <c r="C40" s="25">
        <f>(+Totalnoaseg!$I$42/Totalnoaseg!$I$2)*100000</f>
        <v>4.7434836393504423</v>
      </c>
      <c r="D40" s="25">
        <f>(+Totalaseg!$I$42/Totalaseg!$I$2)*100000</f>
        <v>22.537669784527306</v>
      </c>
    </row>
    <row r="41" spans="1:4" x14ac:dyDescent="0.2">
      <c r="A41" s="18" t="s">
        <v>14</v>
      </c>
      <c r="B41" s="25">
        <f>+Totalnal!$I$43/Totalnal!$I$42</f>
        <v>1.0204081632653061</v>
      </c>
      <c r="C41" s="25">
        <f>+Totalnoaseg!$I$43/Totalnoaseg!$I$42</f>
        <v>1</v>
      </c>
      <c r="D41" s="25">
        <f>+Totalaseg!$I$43/Totalaseg!$I$42</f>
        <v>1.0358565737051793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106</v>
      </c>
      <c r="B46" s="40"/>
      <c r="C46" s="40"/>
      <c r="D46" s="40"/>
    </row>
    <row r="47" spans="1:4" x14ac:dyDescent="0.2">
      <c r="B47" s="40"/>
      <c r="C47" s="40"/>
      <c r="D47" s="40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8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107</v>
      </c>
      <c r="B1" s="2"/>
      <c r="C1" s="2"/>
      <c r="D1" s="2"/>
    </row>
    <row r="2" spans="1:4" s="4" customFormat="1" x14ac:dyDescent="0.2">
      <c r="A2" s="3" t="s">
        <v>23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5" t="s">
        <v>3</v>
      </c>
      <c r="B4" s="45" t="s">
        <v>0</v>
      </c>
      <c r="C4" s="48" t="s">
        <v>2</v>
      </c>
      <c r="D4" s="48"/>
    </row>
    <row r="5" spans="1:4" s="9" customFormat="1" ht="24.75" customHeight="1" x14ac:dyDescent="0.2">
      <c r="A5" s="46"/>
      <c r="B5" s="47"/>
      <c r="C5" s="21" t="s">
        <v>50</v>
      </c>
      <c r="D5" s="21" t="s">
        <v>51</v>
      </c>
    </row>
    <row r="6" spans="1:4" x14ac:dyDescent="0.2">
      <c r="A6" s="14"/>
      <c r="B6" s="37"/>
      <c r="C6" s="38"/>
      <c r="D6" s="38"/>
    </row>
    <row r="7" spans="1:4" x14ac:dyDescent="0.2">
      <c r="A7" s="15" t="s">
        <v>53</v>
      </c>
      <c r="B7" s="37"/>
      <c r="C7" s="38"/>
      <c r="D7" s="38"/>
    </row>
    <row r="8" spans="1:4" x14ac:dyDescent="0.2">
      <c r="A8" s="16" t="s">
        <v>4</v>
      </c>
      <c r="B8" s="25">
        <f>+Totalnal!$J$8/Totalnal!$J$9</f>
        <v>4.7620379241961723</v>
      </c>
      <c r="C8" s="25">
        <f>+Totalnoaseg!$J$8/Totalnoaseg!$J$9</f>
        <v>3.3821433884912304</v>
      </c>
      <c r="D8" s="25">
        <f>+Totalaseg!$J$8/Totalaseg!$J$9</f>
        <v>7.614385785067487</v>
      </c>
    </row>
    <row r="9" spans="1:4" x14ac:dyDescent="0.2">
      <c r="A9" s="16" t="s">
        <v>52</v>
      </c>
      <c r="B9" s="25">
        <f>(+Totalnal!$J$10/Totalnal!$J$9)*100</f>
        <v>38.050090242652466</v>
      </c>
      <c r="C9" s="25">
        <f>(+Totalnoaseg!$J$10/Totalnoaseg!$J$9)*100</f>
        <v>29.335625609574663</v>
      </c>
      <c r="D9" s="25">
        <f>(+Totalaseg!$J$10/Totalaseg!$J$9)*100</f>
        <v>56.063557150179399</v>
      </c>
    </row>
    <row r="10" spans="1:4" x14ac:dyDescent="0.2">
      <c r="A10" s="16" t="s">
        <v>57</v>
      </c>
      <c r="B10" s="25">
        <f>(+Totalnal!$J$9/Totalnal!$J$3)*1000</f>
        <v>46.156710047535888</v>
      </c>
      <c r="C10" s="25">
        <f>(+Totalnoaseg!$J$9/Totalnoaseg!$J$3)*1000</f>
        <v>76.616866273532324</v>
      </c>
      <c r="D10" s="25">
        <f>(+Totalaseg!$J$9/Totalaseg!$J$3)*1000</f>
        <v>25.335819732590878</v>
      </c>
    </row>
    <row r="11" spans="1:4" x14ac:dyDescent="0.2">
      <c r="A11" s="16" t="s">
        <v>5</v>
      </c>
      <c r="B11" s="25">
        <f>+Totalnal!$J$12/Totalnal!$J$13</f>
        <v>1.6309238104380659</v>
      </c>
      <c r="C11" s="25">
        <f>+Totalnoaseg!$J$12/Totalnoaseg!$J$13</f>
        <v>1.7055283941331327</v>
      </c>
      <c r="D11" s="25">
        <f>+Totalaseg!$J$12/Totalaseg!$J$13</f>
        <v>1.5531149898672942</v>
      </c>
    </row>
    <row r="12" spans="1:4" x14ac:dyDescent="0.2">
      <c r="A12" s="16" t="s">
        <v>49</v>
      </c>
      <c r="B12" s="25">
        <f>(+Totalnal!$J$13/Totalnal!$J$14)</f>
        <v>0.66316526610644255</v>
      </c>
      <c r="C12" s="25">
        <f>+Totalnoaseg!$J$13/Totalnoaseg!$J$14</f>
        <v>0.61830019765143585</v>
      </c>
      <c r="D12" s="25">
        <f>+Totalaseg!$J$13/Totalaseg!$J$14</f>
        <v>0.70980464943622101</v>
      </c>
    </row>
    <row r="13" spans="1:4" x14ac:dyDescent="0.2">
      <c r="A13" s="16" t="s">
        <v>98</v>
      </c>
      <c r="B13" s="25">
        <f>(+Totalnal!$J$15/Totalnal!$J$14)*100</f>
        <v>35.894660894660895</v>
      </c>
      <c r="C13" s="25">
        <f>(+Totalnoaseg!$J$15/Totalnoaseg!$J$14)*100</f>
        <v>30.651474634732395</v>
      </c>
      <c r="D13" s="25">
        <f>(+Totalaseg!$J$15/Totalaseg!$J$14)*100</f>
        <v>41.789244118602383</v>
      </c>
    </row>
    <row r="14" spans="1:4" x14ac:dyDescent="0.2">
      <c r="A14" s="16" t="s">
        <v>99</v>
      </c>
      <c r="B14" s="25">
        <f>(+Totalnal!$J$17/Totalnal!$J$16)*100</f>
        <v>6.3110063951531474</v>
      </c>
      <c r="C14" s="25">
        <f>(+Totalnoaseg!$J$17/Totalnoaseg!$J$16)*100</f>
        <v>7.6561893674815682</v>
      </c>
      <c r="D14" s="25">
        <f>(+Totalaseg!$J$17/Totalaseg!$J$16)*100</f>
        <v>4.7183680970320685</v>
      </c>
    </row>
    <row r="15" spans="1:4" x14ac:dyDescent="0.2">
      <c r="A15" s="16" t="s">
        <v>100</v>
      </c>
      <c r="B15" s="25">
        <f>(+Totalnal!$J$14/Totalnal!$J$3)*1000</f>
        <v>24.232812721763867</v>
      </c>
      <c r="C15" s="25">
        <f>(+Totalnoaseg!$J$14/Totalnoaseg!$J$3)*1000</f>
        <v>32.680558088637611</v>
      </c>
      <c r="D15" s="25">
        <f>(+Totalaseg!$J$14/Totalaseg!$J$3)*1000</f>
        <v>18.657517548507293</v>
      </c>
    </row>
    <row r="16" spans="1:4" x14ac:dyDescent="0.2">
      <c r="A16" s="16" t="s">
        <v>101</v>
      </c>
      <c r="B16" s="25">
        <f>(+Totalnal!$J$16/Totalnal!$J$2)*1000</f>
        <v>13.073829623269305</v>
      </c>
      <c r="C16" s="25">
        <f>(+Totalnoaseg!$J$16/Totalnoaseg!$J$2)*1000</f>
        <v>17.35781344088846</v>
      </c>
      <c r="D16" s="25">
        <f>(+Totalaseg!$J$16/Totalaseg!$J$2)*1000</f>
        <v>10.117452815279092</v>
      </c>
    </row>
    <row r="17" spans="1:4" x14ac:dyDescent="0.2">
      <c r="A17" s="16" t="s">
        <v>102</v>
      </c>
      <c r="B17" s="25">
        <f>(+Totalnal!$J$18/Totalnal!$J$16)*1000</f>
        <v>131.66863009087848</v>
      </c>
      <c r="C17" s="25">
        <f>(+Totalnoaseg!$J$18/Totalnoaseg!$J$16)*1000</f>
        <v>104.85060147458285</v>
      </c>
      <c r="D17" s="25">
        <f>(+Totalaseg!$J$18/Totalaseg!$J$16)*1000</f>
        <v>163.42001286409996</v>
      </c>
    </row>
    <row r="18" spans="1:4" hidden="1" x14ac:dyDescent="0.2">
      <c r="A18" s="16" t="s">
        <v>103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f>(+Totalnal!$J$22/Totalnal!$J$3)*1000</f>
        <v>83.951443869186832</v>
      </c>
      <c r="C21" s="25">
        <f>(+Totalnoaseg!$J$22/Totalnoaseg!$J$3)*1000</f>
        <v>29.897967454961801</v>
      </c>
      <c r="D21" s="25">
        <f>(+Totalaseg!$J$22/Totalaseg!$J$3)*1000</f>
        <v>120.89943242223076</v>
      </c>
    </row>
    <row r="22" spans="1:4" x14ac:dyDescent="0.2">
      <c r="A22" s="16" t="s">
        <v>6</v>
      </c>
      <c r="B22" s="25">
        <f>(+Totalnal!$J$23/Totalnal!$J$22)*1000</f>
        <v>5.7333619184711031</v>
      </c>
      <c r="C22" s="25">
        <f>(+Totalnoaseg!$J$23/Totalnoaseg!$J$22)*1000</f>
        <v>11.437770058459714</v>
      </c>
      <c r="D22" s="25">
        <f>(+Totalaseg!$J$23/Totalaseg!$J$22)*1000</f>
        <v>4.7690996713188065</v>
      </c>
    </row>
    <row r="23" spans="1:4" x14ac:dyDescent="0.2">
      <c r="A23" s="16" t="s">
        <v>7</v>
      </c>
      <c r="B23" s="25">
        <f>(+Totalnal!$J$24/Totalnal!$J$22)*1000</f>
        <v>5.0595693853174479</v>
      </c>
      <c r="C23" s="25">
        <f>(+Totalnoaseg!$J$24/Totalnoaseg!$J$22)*1000</f>
        <v>0.46598322460391423</v>
      </c>
      <c r="D23" s="25">
        <f>(+Totalaseg!$J$24/Totalaseg!$J$22)*1000</f>
        <v>5.836060408595837</v>
      </c>
    </row>
    <row r="24" spans="1:4" x14ac:dyDescent="0.2">
      <c r="A24" s="16" t="s">
        <v>58</v>
      </c>
      <c r="B24" s="25">
        <f>(+Totalnal!$J$25/Totalnal!$J$3)*1000</f>
        <v>51.714048284614705</v>
      </c>
      <c r="C24" s="25">
        <f>(+Totalnoaseg!$J$25/Totalnoaseg!$J$3)*1000</f>
        <v>47.751129754595006</v>
      </c>
      <c r="D24" s="25">
        <f>(+Totalaseg!$J$25/Totalaseg!$J$3)*1000</f>
        <v>54.42288179907262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f>(+Totalnal!$J$28/Totalnal!$J$3)*1000</f>
        <v>177.93972753769856</v>
      </c>
      <c r="C27" s="25">
        <f>(+Totalnoaseg!$J$28/Totalnoaseg!$J$3)*1000</f>
        <v>322.15610878067565</v>
      </c>
      <c r="D27" s="25">
        <f>(+Totalaseg!$J$28/Totalaseg!$J$3)*1000</f>
        <v>79.361327834166175</v>
      </c>
    </row>
    <row r="28" spans="1:4" x14ac:dyDescent="0.2">
      <c r="A28" s="16" t="s">
        <v>55</v>
      </c>
      <c r="B28" s="25">
        <f>(+Totalnal!$J$30/Totalnal!$J$29)*100</f>
        <v>16.269975052255411</v>
      </c>
      <c r="C28" s="25">
        <f>(+Totalnoaseg!$J$30/Totalnoaseg!$J$29)*100</f>
        <v>15.754475703324808</v>
      </c>
      <c r="D28" s="25">
        <f>(+Totalaseg!$J$30/Totalaseg!$J$29)*100</f>
        <v>16.607182690162837</v>
      </c>
    </row>
    <row r="29" spans="1:4" x14ac:dyDescent="0.2">
      <c r="A29" s="16" t="s">
        <v>59</v>
      </c>
      <c r="B29" s="25">
        <f>(+Totalnal!$J$31/Totalnal!$J$3)*1000</f>
        <v>40.227065630791571</v>
      </c>
      <c r="C29" s="25">
        <f>(+Totalnoaseg!$J$31/Totalnoaseg!$J$3)*1000</f>
        <v>44.933075972196889</v>
      </c>
      <c r="D29" s="25">
        <f>(+Totalaseg!$J$31/Totalaseg!$J$3)*1000</f>
        <v>37.010295355143001</v>
      </c>
    </row>
    <row r="30" spans="1:4" x14ac:dyDescent="0.2">
      <c r="A30" s="16" t="s">
        <v>60</v>
      </c>
      <c r="B30" s="25">
        <f>(+Totalnal!$J$32/Totalnal!$J$3)*1000</f>
        <v>189.17164960434755</v>
      </c>
      <c r="C30" s="25">
        <f>(+Totalnoaseg!$J$32/Totalnoaseg!$J$3)*1000</f>
        <v>180.11353273755242</v>
      </c>
      <c r="D30" s="25">
        <f>(+Totalaseg!$J$32/Totalaseg!$J$3)*1000</f>
        <v>195.36328093887545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f>(+Totalnal!$J$35/Totalnal!$J$2)*1000</f>
        <v>229.34400376681191</v>
      </c>
      <c r="C33" s="25">
        <f>(+Totalnoaseg!$J$35/Totalnoaseg!$J$2)*1000</f>
        <v>204.93401067199054</v>
      </c>
      <c r="D33" s="25">
        <f>(+Totalaseg!$J$35/Totalaseg!$J$2)*1000</f>
        <v>246.1893375824838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f>(+Totalnal!$J$38/Totalnal!$J$2)*1000</f>
        <v>256.08105246308685</v>
      </c>
      <c r="C36" s="25">
        <f>(+Totalnoaseg!$J$38/Totalnoaseg!$J$2)*1000</f>
        <v>241.59826596992929</v>
      </c>
      <c r="D36" s="25">
        <f>(+Totalaseg!$J$38/Totalaseg!$J$2)*1000</f>
        <v>266.07562198675055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f>(+Totalnal!$J$41/Totalnal!$J$2)*1000</f>
        <v>15.536173880613845</v>
      </c>
      <c r="C39" s="25">
        <f>(+Totalnoaseg!$J$41/Totalnoaseg!$J$2)*1000</f>
        <v>7.6880901286108223</v>
      </c>
      <c r="D39" s="25">
        <f>(+Totalaseg!$J$41/Totalaseg!$J$2)*1000</f>
        <v>20.95213570011509</v>
      </c>
    </row>
    <row r="40" spans="1:4" x14ac:dyDescent="0.2">
      <c r="A40" s="18" t="s">
        <v>16</v>
      </c>
      <c r="B40" s="25">
        <f>(+Totalnal!$J$42/Totalnal!$J$2)*100000</f>
        <v>7.8108541168976826</v>
      </c>
      <c r="C40" s="25">
        <f>(+Totalnoaseg!$J$42/Totalnoaseg!$J$2)*100000</f>
        <v>2.1554133880808335</v>
      </c>
      <c r="D40" s="25">
        <f>(+Totalaseg!$J$42/Totalaseg!$J$2)*100000</f>
        <v>11.713673203392132</v>
      </c>
    </row>
    <row r="41" spans="1:4" x14ac:dyDescent="0.2">
      <c r="A41" s="18" t="s">
        <v>14</v>
      </c>
      <c r="B41" s="25">
        <f>+Totalnal!$J$43/Totalnal!$J$42</f>
        <v>0.70070422535211263</v>
      </c>
      <c r="C41" s="25">
        <f>+Totalnoaseg!$J$43/Totalnoaseg!$J$42</f>
        <v>1</v>
      </c>
      <c r="D41" s="25">
        <f>+Totalaseg!$J$43/Totalaseg!$J$42</f>
        <v>0.66269841269841268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106</v>
      </c>
      <c r="B46" s="40"/>
      <c r="C46" s="40"/>
      <c r="D46" s="40"/>
    </row>
    <row r="47" spans="1:4" x14ac:dyDescent="0.2">
      <c r="B47" s="40"/>
      <c r="C47" s="40"/>
      <c r="D47" s="40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7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37</vt:i4>
      </vt:variant>
      <vt:variant>
        <vt:lpstr>Rangos con nombre</vt:lpstr>
      </vt:variant>
      <vt:variant>
        <vt:i4>33</vt:i4>
      </vt:variant>
    </vt:vector>
  </HeadingPairs>
  <TitlesOfParts>
    <vt:vector size="70" baseType="lpstr">
      <vt:lpstr>NAL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Totalnal</vt:lpstr>
      <vt:lpstr>Totalnoaseg</vt:lpstr>
      <vt:lpstr>Totalaseg</vt:lpstr>
      <vt:lpstr>Hoja1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DE SALUD</dc:creator>
  <cp:lastModifiedBy>Libia Gregoria Cid Sánchez</cp:lastModifiedBy>
  <cp:lastPrinted>2005-04-21T18:36:25Z</cp:lastPrinted>
  <dcterms:created xsi:type="dcterms:W3CDTF">2000-09-06T15:58:46Z</dcterms:created>
  <dcterms:modified xsi:type="dcterms:W3CDTF">2015-03-24T19:31:04Z</dcterms:modified>
</cp:coreProperties>
</file>